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ист1" sheetId="1" r:id="rId4"/>
  </sheets>
  <definedNames/>
  <calcPr/>
</workbook>
</file>

<file path=xl/sharedStrings.xml><?xml version="1.0" encoding="utf-8"?>
<sst xmlns="http://schemas.openxmlformats.org/spreadsheetml/2006/main" count="581" uniqueCount="493">
  <si>
    <t>Импортёр</t>
  </si>
  <si>
    <t>ФИО</t>
  </si>
  <si>
    <t>Должность</t>
  </si>
  <si>
    <t>Телефон</t>
  </si>
  <si>
    <t>email</t>
  </si>
  <si>
    <t>Страна импорта</t>
  </si>
  <si>
    <t>Груз</t>
  </si>
  <si>
    <t>address</t>
  </si>
  <si>
    <t>ОБЩЕСТВО С ОГРАНИЧЕННОЙ ОТВЕТСТВЕННОСТЬЮ "КУРС ГРУП ДИСТРИБЬЮШН"</t>
  </si>
  <si>
    <t>Калинин Александр Александрович</t>
  </si>
  <si>
    <t>Начальник отдела сертификации Департамента логистики ВЭД</t>
  </si>
  <si>
    <t>KGDinfo@mail.ru</t>
  </si>
  <si>
    <t>Италия</t>
  </si>
  <si>
    <t>Продукция декоративной косметики марки «VIA MILANO»:</t>
  </si>
  <si>
    <t>108823, РОССИЯ, Г.МОСКВА, РЯЗАНОВСКОЕ П, П ЗНАМЯ ОКТЯБРЯ, ДВЛД. 51, К. 5 , КАБИНЕТ 121</t>
  </si>
  <si>
    <t>ОБЩЕСТВО С ОГРАНИЧЕННОЙ ОТВЕТСТВЕННОСТЬЮ "ПЛАНЕТА ВКУСА"</t>
  </si>
  <si>
    <t>НИКИТИН АЛЕКСЕЙ ВЛАДИМИРОВИЧ</t>
  </si>
  <si>
    <t>начальник отдела ВЭД</t>
  </si>
  <si>
    <t>info@plvk.ru</t>
  </si>
  <si>
    <t>Германия</t>
  </si>
  <si>
    <t>Комплексные пищевые добавки, торговой марки AVO:</t>
  </si>
  <si>
    <t>192007, РОССИЯ, Г.САНКТ-ПЕТЕРБУРГ, МУНИЦИПАЛЬНЫЙ ОКРУГ ВОЛКОВСКОЕ вн. тер. г.,  УЛ ТАМБОВСКАЯ, Д. 8, ЛИТЕРА Б , ПОМЕЩ. 6-Н, ОФИС 34/1</t>
  </si>
  <si>
    <t>ОБЩЕСТВО С ОГРАНИЧЕННОЙ ОТВЕТСТВЕННОСТЬЮ "ТОРГОВЫЙ ДОМ "ЛАБАЗ"</t>
  </si>
  <si>
    <t>Говорова Татьяна Александровна</t>
  </si>
  <si>
    <t>Менеджер по сертификации</t>
  </si>
  <si>
    <t>info@tdl.ru</t>
  </si>
  <si>
    <t>Вино сортовое ординарное белое сухое КА'ДЕЛЬ ПОДЖИО ПИНО ГРИДЖИО ДЕЛЛЕ ВЕНЕЦИЕ\CA'DEL POGGIO PINOT GRIGIO DELLE VENEZIE, категория DOC. Объёмная доля этилового спирта от 8,5 % до 15,0%. Упаковано в стеклянные бутылки емкостью от 0,187 литра до 2 литров, в том числе в подарочных наборах, подарочной упаковке и без неё.</t>
  </si>
  <si>
    <t>РОССИЯ, г Москва, 115088, МУНИЦИПАЛЬНЫЙ ОКРУГ ЮЖНОПОРТОВЫЙ вн. тер. г., УЛ 2-Я МАШИНОСТРОЕНИЯ, Д. 27, СТР. 6 , ПОМЕЩ.  24/2</t>
  </si>
  <si>
    <t>ОБЩЕСТВО С ОГРАНИЧЕННОЙ ОТВЕТСТВЕННОСТЬЮ "АГРОАЙС"</t>
  </si>
  <si>
    <t>Таюрская Лия Николаевна</t>
  </si>
  <si>
    <t>Главный бухгалтер</t>
  </si>
  <si>
    <t>agroice@mail.ru</t>
  </si>
  <si>
    <t>Польша</t>
  </si>
  <si>
    <t>Овощи быстрозамороженные: картофель фри и картофельные дольки со специями предварительно обжаренные. Маркировка: «BODEХ GROUP SP.Z O.O.»</t>
  </si>
  <si>
    <t>300000, РОССИЯ, ТУЛЬСКАЯ ОБЛАСТЬ, Г. ТУЛА, УЛ. ТУРГЕНЕВСКАЯ, Д. 69, ОФИС 323</t>
  </si>
  <si>
    <t>ОБЩЕСТВО С ОГРАНИЧЕННОЙ ОТВЕТСТВЕННОСТЬЮ "СМАРТАУДИО"</t>
  </si>
  <si>
    <t>Шарапа Алёна Игоревна</t>
  </si>
  <si>
    <t>Менеджер по ВЭД</t>
  </si>
  <si>
    <t>a.sharapa@doctorhead.ru</t>
  </si>
  <si>
    <t>Усилители звуковой частоты: Усилитель для наушников,</t>
  </si>
  <si>
    <t>127015, Россия, город Москва, улица Вятская, дом 70, комната 7, помещение I, этаж 6</t>
  </si>
  <si>
    <t>ОБЩЕСТВО С ОГРАНИЧЕННОЙ ОТВЕТСТВЕННОСТЬЮ "ДАИЧИ"</t>
  </si>
  <si>
    <t>Папсуева Анна Васильевна</t>
  </si>
  <si>
    <t>Заместитель директора департамента по управлению цепями поставок</t>
  </si>
  <si>
    <t>cert@daichi.ru</t>
  </si>
  <si>
    <t>Бельгия</t>
  </si>
  <si>
    <t>Электрические аппараты и приборы бытового назначения для поддержания и регулировки микроклимата в помещениях: кондиционеры воздуха (сплит-системы), внутренние и внешние блоки, торговой марки "Daikin", внутренние блоки, торговой марки "Daikin", моделей: FTXF60F – 88 шт., FTXJ25AW9 - 40 шт., FTXJ50AW9 - 23 шт., внешние блоки, торговой марки "Daikin", моделей: RXJ20A9 - 25 шт., RXJ25A9 – 55 шт., RXJ35A9 – 45 шт.</t>
  </si>
  <si>
    <t>121596, Россия, город Москва, внутригородская территория муниципальный округ Можайский , улица Толбухина, дом 9, корпус 1, помещение 1/П</t>
  </si>
  <si>
    <t>ОБЩЕСТВО С ОГРАНИЧЕННОЙ ОТВЕТСТВЕННОСТЬЮ "ГРИН ЛАЙН"</t>
  </si>
  <si>
    <t>Билибина Наталья Владимировна</t>
  </si>
  <si>
    <t>Начальник отдела логистики</t>
  </si>
  <si>
    <t>info@gr-line.ru</t>
  </si>
  <si>
    <t>Интеллектуальная система хранения ISM UltraFlex 1800 7”,</t>
  </si>
  <si>
    <t>143581, Россия, Московская обл., г.о. Истра, с. Павловская Слобода, ул. Молодежная, зд. 48, помещ. 11</t>
  </si>
  <si>
    <t>ОБЩЕСТВО С ОГРАНИЧЕННОЙ ОТВЕТСТВЕННОСТЬЮ "СЛАДКАЯ ЖИЗНЬ ПЛЮС"</t>
  </si>
  <si>
    <t>Проневич Дарья Анатольевна</t>
  </si>
  <si>
    <t>office@swnn.ru</t>
  </si>
  <si>
    <t>НАПИТОК БЕЗАЛКОГОЛЬНЫЙ СИЛЬНОГАЗИРОВАННЫЙ COCA COLA ОРИГИНАЛЬНЫЙ ВКУС</t>
  </si>
  <si>
    <t>606039, РОССИЯ, обл Нижегородская, г Дзержинск, пр-кт Свердлова, д. 65</t>
  </si>
  <si>
    <t>ОБЩЕСТВО С ОГРАНИЧЕННОЙ ОТВЕТСТВЕННОСТЬЮ "ГРИНВИЛЛ"</t>
  </si>
  <si>
    <t>Гречко Ольга Юрьевна</t>
  </si>
  <si>
    <t>ведущий менеджер по сертификации</t>
  </si>
  <si>
    <t>RUSSIA@GRNWL.RU</t>
  </si>
  <si>
    <t>Обувь мужская и женская, в том числе для активного отдыха, с комбинированным верхом из текстильных материалов и кожи, в том числе с отделкой или элементами из кожи, из спилка-велюра, искусственной кожи, лаковой кожи, замши, полимерных материалов, стекла, натурального меха, искусственного меха, резины, металла, эмали, стекла, страз, стекляруса, пластмассы, бисера, пайеток, поделочных камней, перьев, ракушки, перламутра, дерева, растительных волокон, пробки, бумаги, в том числе утепленная: сапоги, в том числе модель "ботфорты", сапожки, полусапоги, полусапожки, ботинки, в том числе модель "ботильоны", полуботинки, в том числе типа кроссовки, типа “кеды”, мокасины, мюли, туфли, туфли летние, в том числе открытые, в том числе ремешковые, “балетки”, “эспадрильи”, "лоферы", "босоножки", сандалеты, сандалии, пантолеты, в том числе модель “сабо”, “шлепанцы”</t>
  </si>
  <si>
    <t>115114, РОССИЯ, Г.Москва, МУНИЦИПАЛЬНЫЙ ОКРУГ ЗАМОСКВОРЕЧЬЕ вн. тер. г.,  УЛ ЛЕТНИКОВСКАЯ, Д. 16, ПОМЕЩ. 1/4</t>
  </si>
  <si>
    <t>ОБЩЕСТВО С ОГРАНИЧЕННОЙ ОТВЕТСТВЕННОСТЬЮ "КЕРХЕР"</t>
  </si>
  <si>
    <t>Львова Светлана Валентиновна</t>
  </si>
  <si>
    <t>Руководитель направления сертификации</t>
  </si>
  <si>
    <t>info@karcher.ru</t>
  </si>
  <si>
    <t>Упаковка бумажная для продукции бытового назначения (непищевой): пакеты с маркировкой "KÄRCHER".</t>
  </si>
  <si>
    <t>125195, Россия, город Москва, Ленинградское шоссе, дом 47, строение 2, этаж 2, помещение VI, комната 8</t>
  </si>
  <si>
    <t>ОБЩЕСТВО С ОГРАНИЧЕННОЙ ОТВЕТСТВЕННОСТЬЮ "МАКСИМА ГРУПП"</t>
  </si>
  <si>
    <t>Решетова Жанна Васильевна</t>
  </si>
  <si>
    <t>Начальник отдела сертификации</t>
  </si>
  <si>
    <t>info@famil.ru</t>
  </si>
  <si>
    <t>Маски для спорта мужские и женские из ткани из синтетических волокон</t>
  </si>
  <si>
    <t>123376, РОССИЯ, Г. Москва, МУНИЦИПАЛЬНЫЙ ОКРУГ ПРЕСНЕНСКИЙ вн. тер. г., УЛ. КРАСНАЯ ПРЕСНЯ, Д. 24, ЭТАЖ 7 ПОМЕЩ. I КАБ.  61</t>
  </si>
  <si>
    <t>ОБЩЕСТВО С ОГРАНИЧЕННОЙ ОТВЕТСТВЕННОСТЬЮ "МАРКЕТ ГРУПП"</t>
  </si>
  <si>
    <t>Смолева Анна Владимировна</t>
  </si>
  <si>
    <t>Уполномоченное лицо</t>
  </si>
  <si>
    <t>quality@marketgroup-llc.com</t>
  </si>
  <si>
    <t>EICHBAUM HEFEWEIZEN HELL/ АЙХБАУМ ХЕФЕВАЙЦЕН ХЕЛЛЬ ПИВО ПШЕНИЧНОЕ СВЕТЛОЕ ПАСТЕРИЗОВАННОЕ НЕФИЛЬТРОВАННОЕ НЕОСВЕТЛЕННОЕ. Объёмная доля этилового спирта: 5,2 %; EICHBAUM PILSENER/ АЙХБАУМ ПИЛСНЕР ПИВО СВЕТЛОЕ ПАСТЕРИЗОВАННОЕ ФИЛЬТРОВАННОЕ Объёмная доля этилового спирта: 4,8 %; EICHBAUM STRONG/ АЙХБАУМ СТРОНГ ПИВО СВЕТЛОЕ ПАСТЕРИЗОВАННОЕ ФИЛЬТРОВАННОЕ. Объёмная доля этилового спирта: 7,9 %; STEAM BREW SESSION IPA/ СТИМ БРЮ СЕССИОН ИПА ПИВО СВЕТЛОЕ ПАСТЕРИЗОВАННОЕ ФИЛЬТРОВАННОЕ. Объёмная доля этилового спирта: 4,9 %; STEAM BREW SESSION IPA/ СТИМ БРЮ СЕССИОН ИПА ПИВО СВЕТЛОЕ ПАСТЕРИЗОВАННОЕ НЕФИЛЬТРОВАННОЕ. Объёмная доля этилового спирта: 4,9 %; STEAM BREW WHEAT PALE ALE / СТИМ БРЮ ВИТ ПАЛЕ АЛЕ ПИВО ПШЕНИЧНОЕ СВЕТЛОЕ ПАСТЕРИЗОВАННОЕ НЕФИЛЬТРОВАННОЕ НЕОСВЕТЛЕННОЕ. Объёмная доля этилового спирта: 5,6%; EICHBAUM KURPFALZ HELLES/АЙХБАУМ КУРПФАЛЬЦ ХЕЛЛЕС ПИВО СВЕТЛОЕ ПАСТЕРИЗОВАННОЕ ФИЛЬТРОВАННОЕ. Объёмная доля этилового спирта: 4,9%.</t>
  </si>
  <si>
    <t>197022, РОССИЯ, Г.САНКТ-ПЕТЕРБУРГ, МУНИЦИПАЛЬНЫЙ ОКРУГ АПТЕКАРСКИЙ ОСТРОВ вн. тер. г.,  ПР-КТ МЕДИКОВ, Д. 9, ЛИТЕРА Б , ПОМЕЩ. 16Н, КАБИНЕТ №302</t>
  </si>
  <si>
    <t>ОБЩЕСТВО С ОГРАНИЧЕННОЙ ОТВЕТСТВЕННОСТЬЮ "ДВ НЕВАДА"</t>
  </si>
  <si>
    <t>Болфинова Оксана Олеговна</t>
  </si>
  <si>
    <t>Директор УВЭД</t>
  </si>
  <si>
    <t>oz@samberi.com</t>
  </si>
  <si>
    <t>Вино игристое розовое сладкое Чингуэто Москато, Вино игристое белое сухое Чингуэто бьянко.</t>
  </si>
  <si>
    <t>680006, РОССИЯ, ХАБАРОВСКИЙ КРАЙ, Г. ХАБАРОВСК, УЛ. ИНДУСТРИАЛЬНАЯ, Д. 14, , КАБИНЕТ 24</t>
  </si>
  <si>
    <t>ОБЩЕСТВО С ОГРАНИЧЕННОЙ ОТВЕТСТВЕННОСТЬЮ "КАЛЦРУ"</t>
  </si>
  <si>
    <t>Круглая Дария Николаева</t>
  </si>
  <si>
    <t>Специалист по внешнеэкономической деятельности</t>
  </si>
  <si>
    <t>info@calzedonia.ru</t>
  </si>
  <si>
    <t>Мебель для предприятий торговли деревянная, в том числе в разборном виде, в том числе с элементами из полимерных материалов, пластмасс, металла, стекла, мрамора, резины, смолы, текстильных материалов, искусственной кожи (кроме детской)</t>
  </si>
  <si>
    <t>123112, Россия, город Москва, внутригородская территория (внутригородское муниципальное образование) города федерального значения, муниципальный округ Пресненский, набережная Пресненская, дом 8, строение 1, помещение 4Н/15</t>
  </si>
  <si>
    <t>ОБЩЕСТВО С ОГРАНИЧЕННОЙ ОТВЕТСТВЕННОСТЬЮ "ТРИТОН"</t>
  </si>
  <si>
    <t>Петросова Анна Павловна</t>
  </si>
  <si>
    <t>Представитель по доверенности</t>
  </si>
  <si>
    <t>kachestvo@triton01.ru</t>
  </si>
  <si>
    <t>ВИНО СОРТОВОЕ СУХОЕ БЕЛОЕ PECORINO EDIZIONE FAUNA TERRE D'ABRUZZO IGP ПЕКОРИНО ЭДИЦИОНЕ ФАУНА ТЕРРЕ Д'АБРУЦЦО ИГП, объемная доля этилового спирта от 9,0% до 15,% об.</t>
  </si>
  <si>
    <t>385100, РОССИЯ, РЕСПУБЛИКА АДЫГЕЯ (АДЫГЕЯ), ТАХТАМУКАЙСКИЙ м.р-н, АУЛ ТАХТАМУКАЙ, с.п. ТАХТАМУКАЙСКОЕ,  УЛ АДЫГЕЙСКАЯ, Д. 97/1А, ПОМЕЩ. 31</t>
  </si>
  <si>
    <t>ОБЩЕСТВО С ОГРАНИЧЕННОЙ ОТВЕТСТВЕННОСТЬЮ "ИЧ ТРЕЙД"</t>
  </si>
  <si>
    <t>Смирнова Анна Васильевна</t>
  </si>
  <si>
    <t>Помощник эксперта по сертификации</t>
  </si>
  <si>
    <t>office@ictraderussia.com</t>
  </si>
  <si>
    <t>Одежда верхняя швейная третьего слоя для детей ясельного, дошкольного, школьного и подросткового возраста с верхом из синтетических тканей, в том числе в сочетании с чистошерстяными тканями: пальто, полупальто, куртки, в том числе модель «бомбер», «пуховик», плащи, в том числе модель «парка», накидки, пончо, комбинезоны, полукомбинезоны, жилеты, костюмы на подкладке, пиджаки на подкладке, жакеты на подкладке, брюки на подкладке, юбки на подкладке, блайзеры на подкладке, платья на подкладке</t>
  </si>
  <si>
    <t>101000, РОССИЯ, ГОРОД МОСКВА, ПЕР. АРМЯНСКИЙ, Д. 9, СТР. 1 , ЭТАЖ ЦОКОЛЬНЫЙ ОФИС №8/20</t>
  </si>
  <si>
    <t>ОБЩЕСТВО С ОГРАНИЧЕННОЙ ОТВЕТСТВЕННОСТЬЮ "ДП-ТРЕЙД"</t>
  </si>
  <si>
    <t>Осипова Марина Валерьевна</t>
  </si>
  <si>
    <t>экономист отдела логистики</t>
  </si>
  <si>
    <t>dptr@dp-trade.ru</t>
  </si>
  <si>
    <t>Вино ординарное сортовое, регион Фриули.</t>
  </si>
  <si>
    <t>109052, РОССИЯ, Г.МОСКВА, УЛ. НИЖЕГОРОДСКАЯ, Д.29-33, СТР.12</t>
  </si>
  <si>
    <t>ОБЩЕСТВО С ОГРАНИЧЕННОЙ ОТВЕТСТВЕННОСТЬЮ "ВСЕИНСТРУМЕНТЫ.РУ"</t>
  </si>
  <si>
    <t>Хватова Валерия Валерьевна</t>
  </si>
  <si>
    <t>Руководитель отдела внешнеэкономической деятельности</t>
  </si>
  <si>
    <t>info@vseinstrumenti.ru</t>
  </si>
  <si>
    <t>Одежда специальная защитная от механических воздействий (истирание) и общих производственных загрязнений для мужчин из полиэфирнохлопковой ткани</t>
  </si>
  <si>
    <t>109451, Россия, город Москва, улица Братиславская, дом 16, корпус 1, помещение 3</t>
  </si>
  <si>
    <t>ОБЩЕСТВО С ОГРАНИЧЕННОЙ ОТВЕТСТВЕННОСТЬЮ "НАУЧНО-ПРОИЗВОДСТВЕННОЕ ОБЪЕДИНЕНИЕ "АВАЛОНЭЛЕКТРОТЕХ"</t>
  </si>
  <si>
    <t>Дорофеева Маргарита Викторовна</t>
  </si>
  <si>
    <t>Координатор проектов</t>
  </si>
  <si>
    <t>info@avalonelectrotech.ru</t>
  </si>
  <si>
    <t>Реле торговой марки "WAGO"</t>
  </si>
  <si>
    <t>121205, РОССИЯ, Г.МОСКВА, МУНИЦИПАЛЬНЫЙ ОКРУГ МОЖАЙСКИЙ вн. тер. г., ТЕР ИННОВАЦИОННОГО ЦЕНТРА СКОЛКОВО УЛ АЛЕССАНДРО ВОЛЬТА, Д. 1, СТР. 1</t>
  </si>
  <si>
    <t>ОБЩЕСТВО С ОГРАНИЧЕННОЙ ОТВЕТСТВЕННОСТЬЮ "ПЛАТИНУМ АБСОЛЮТ"</t>
  </si>
  <si>
    <t>Рожнова Валерия Павловна</t>
  </si>
  <si>
    <t>Ведущий специалист по техническому регулированию</t>
  </si>
  <si>
    <t>ru_regulatory@protein.ru</t>
  </si>
  <si>
    <t>Ароматизатор пищевой «Том Ям» 1400809165 (1400809165 Flavour, Type Tom Yum, Flavouring)</t>
  </si>
  <si>
    <t>142214, РОССИЯ, МОСКОВСКАЯ ОБЛАСТЬ, СЕРПУХОВ Г., Ш. СЕВЕРНОЕ, Д. 31, СТР. 1 , ПОМЕЩ. 1</t>
  </si>
  <si>
    <t>ОБЩЕСТВО С ОГРАНИЧЕННОЙ ОТВЕТСТВЕННОСТЬЮ "УПРАВЛЯЮЩАЯ КОМПАНИЯ "НАЦИОНАЛЬ"</t>
  </si>
  <si>
    <t>Акимов Яков Владимирович</t>
  </si>
  <si>
    <t>представитель по доверенности</t>
  </si>
  <si>
    <t>ukn@afg-national.ru</t>
  </si>
  <si>
    <t>Рис-зерно нешелушеный (рис-сырец), непропаренный длиннозерный с отношением длины к ширине более 2, но менее 3, не для посева, сорт Ronaldo, длина зерна более 6 мм. Урожай 2024 год</t>
  </si>
  <si>
    <t>119021, РОССИЯ, г Москва, ул Тимура Фрунзе, дом 11 строение 16</t>
  </si>
  <si>
    <t>ОБЩЕСТВО С ОГРАНИЧЕННОЙ ОТВЕТСТВЕННОСТЬЮ "ТОРГОВАЯ СЕТЬ КОМАНДОР"</t>
  </si>
  <si>
    <t>Чумаченко Евгения Сергеевна</t>
  </si>
  <si>
    <t>Руководителя направления «Внешнеэкономическая деятельность»</t>
  </si>
  <si>
    <t>referent@sm-komandor.ru</t>
  </si>
  <si>
    <t>Изделия кондитерские хлебобулочные замороженные:</t>
  </si>
  <si>
    <t>660064, РОССИЯ, КРАСНОЯРСКИЙ КРАЙ, Г. КРАСНОЯРСК, УЛ. АКАДЕМИКА ВАВИЛОВА, Д. 1, СТР 51/1</t>
  </si>
  <si>
    <t>ОБЩЕСТВО С ОГРАНИЧЕННОЙ ОТВЕТСТВЕННОСТЬЮ "ОРИОН ИНТЕРНЕЙШНЛ ЕВРО"</t>
  </si>
  <si>
    <t>Ким Чжуксик</t>
  </si>
  <si>
    <t>директор филиала ООО «Орион Интернейшнл Евро» в городе Новосибирск</t>
  </si>
  <si>
    <t>info@orionworld.ru</t>
  </si>
  <si>
    <t>Нидерланды</t>
  </si>
  <si>
    <t>Какао-порошок алкализованный</t>
  </si>
  <si>
    <t>108811, РОССИЯ, Г.МОСКВА, КМ 22-Й (КИЕВСКОЕ Ш.), ДВЛД. 6, СТР. 1 , ЭТ 3 ПОМ II КОМ 18</t>
  </si>
  <si>
    <t>ОБЩЕСТВО С ОГРАНИЧЕННОЙ ОТВЕТСТВЕННОСТЬЮ "КОМПАНИЯ "ЕДИНЕНИЕ+"</t>
  </si>
  <si>
    <t>Латышев Максим Васильевич</t>
  </si>
  <si>
    <t>представитель</t>
  </si>
  <si>
    <t>info@edinplus.ru</t>
  </si>
  <si>
    <t>Трубопроводы в составе компрессорной установки кислого газа 5-360C-XX-02,
 предназначенные для газов, и используемые для рабочих среды группы 1, 1-ой и 2-ой категории оборудования</t>
  </si>
  <si>
    <t>115280, РОССИЯ, г Москва, ул Велозаводская, дом 9, помещение 7П</t>
  </si>
  <si>
    <t>ОБЩЕСТВО С ОГРАНИЧЕННОЙ ОТВЕТСТВЕННОСТЬЮ "МИЛОРАДА"</t>
  </si>
  <si>
    <t>Мамедова Наталья Александровна</t>
  </si>
  <si>
    <t>Руководитель отдела логистики</t>
  </si>
  <si>
    <t>info@milorada-trade.com</t>
  </si>
  <si>
    <t>Продукция парфюмерная жидкая марки «Tesori d’Oriente»:</t>
  </si>
  <si>
    <t>129085, РОССИЯ, Г.МОСКВА, УЛ. ГОДОВИКОВА, Д.9, СТР. 16</t>
  </si>
  <si>
    <t>ОБЩЕСТВО С ОГРАНИЧЕННОЙ ОТВЕТСТВЕННОСТЬЮ "БРИСТОЛЬ РИТЕЙЛ ЛОГИСТИКС"</t>
  </si>
  <si>
    <t>Вергун Валерий Иванович</t>
  </si>
  <si>
    <t>Заместитель генерального директора по внешнеэкономической деятельности</t>
  </si>
  <si>
    <t>bristol@bristolcapital.ru</t>
  </si>
  <si>
    <t>Игристое вино сладкое белое «ASTI» («АСТИ»), с указанием серии (торговой марки) «COLLE LAURO» («КОЛЛЕ ЛАУРО»), с объемной долей этилового спирта от 7,0% до 12,5% (массовая концентрация сахаров более 55,0 г/дм³).</t>
  </si>
  <si>
    <t>188510, Российская Федерация, Ленинградская обл, Ломоносовский р-н, г.п. Виллозское, тер. Южная часть промзоны Горелово, ул. Сименса, д.3, к.2</t>
  </si>
  <si>
    <t>ОБЩЕСТВО С ОГРАНИЧЕННОЙ ОТВЕТСТВЕННОСТЬЮ "БАУЦЕНТР РУС"</t>
  </si>
  <si>
    <t>Линевич Денис Александрович</t>
  </si>
  <si>
    <t>Директор по логистике</t>
  </si>
  <si>
    <t>info@baucenter.ru</t>
  </si>
  <si>
    <t>Мебель бытовая (для взрослых) из пластмасс:</t>
  </si>
  <si>
    <t>236029, РОССИЯ, КАЛИНИНГРАДСКАЯ ОБЛАСТЬ, Г. КАЛИНИНГРАД, УЛ. А.НЕВСКОГО, Д. 205</t>
  </si>
  <si>
    <t>ОБЩЕСТВО С ОГРАНИЧЕННОЙ ОТВЕТСТВЕННОСТЬЮ "ЛУДИНГ-ТРЕЙД"</t>
  </si>
  <si>
    <t>Хорошун Наталья Евгеньевна</t>
  </si>
  <si>
    <t>эксперт по сертификации</t>
  </si>
  <si>
    <t>info@luding.ru</t>
  </si>
  <si>
    <t>ЛИКЕР ДЕСЕРТНЫЙ «ЛЮКСАРДО ЛИМОНЧЕЛЛО». 
 Объемная доля этилового спирта не менее 15%, массовая концентрация сахара не менее 10 г/100 см³.</t>
  </si>
  <si>
    <t>121471, РОССИЯ, Г.МОСКВА, МУНИЦИПАЛЬНЫЙ ОКРУГ ОЧАКОВО-МАТВЕЕВСКОЕ вн. тер. г.,  УЛ РЯБИНОВАЯ, Д. 55, СТР. 2 , ПОМЕЩ. 4-1 ЭТАЖ/КОМ. 1/3</t>
  </si>
  <si>
    <t>ОБЩЕСТВО С ОГРАНИЧЕННОЙ ОТВЕТСТВЕННОСТЬЮ "БАРРИ КАЛЛЕБАУТ НЛ РАША"</t>
  </si>
  <si>
    <t>Лобастов Владимир Леонидович</t>
  </si>
  <si>
    <t>Директор по качеству региона ЕЕМЕА</t>
  </si>
  <si>
    <t>moscow@barry-callebaut.com</t>
  </si>
  <si>
    <t>Продукты переработки какао-бобов: какао-порошок; обезжиренный какао-порошок; какао-порошок повышенной жирности, в том числе с добавлением сахара.</t>
  </si>
  <si>
    <t>142300, РОССИЯ, МОСКОВСКАЯ ОБЛАСТЬ, Г. ЧЕХОВ, УЛ. УЕЗДНАЯ, ВЛД. 18, СТР. 1</t>
  </si>
  <si>
    <t>ОБЩЕСТВО С ОГРАНИЧЕННОЙ ОТВЕТСТВЕННОСТЬЮ "КОГЕЛЬ ТРЕЙЛЕР РУ"</t>
  </si>
  <si>
    <t>Разорёнов Дмитрий Владимирович</t>
  </si>
  <si>
    <t>менеджер по работе с ключевыми клиентами</t>
  </si>
  <si>
    <t>info@koegel-trailer.ru</t>
  </si>
  <si>
    <t>Транспортные средства категории О4</t>
  </si>
  <si>
    <t>115304, РОССИЯ, Г.МОСКВА, МУНИЦИПАЛЬНЫЙ ОКРУГ ЦАРИЦЫНО вн. тер. г.,  УЛ КАСПИЙСКАЯ, Д. 22, К. 1 СТР. 5, ЭТАЖ/ПОМЕЩ. 3/VII КОМ. 16</t>
  </si>
  <si>
    <t>ОБЩЕСТВО С ОГРАНИЧЕННОЙ ОТВЕТСТВЕННОСТЬЮ "МАКИТА"</t>
  </si>
  <si>
    <t>Чермошенцев Антон Владимирович</t>
  </si>
  <si>
    <t>Ведущий менеджер по сертификации и маркировке</t>
  </si>
  <si>
    <t>info@makita.ru</t>
  </si>
  <si>
    <t>Машины ручные электрические шлифовальные прямые, торговой марки "Makita"</t>
  </si>
  <si>
    <t>127006, РОССИЯ, Г Москва, ул Краснопролетарская, дом 4, этаж 1, комната 115</t>
  </si>
  <si>
    <t>ОБЩЕСТВО С ОГРАНИЧЕННОЙ ОТВЕТСТВЕННОСТЬЮ "БАЙЕРСДОРФ"</t>
  </si>
  <si>
    <t>Пильник Полина Евгеньевна</t>
  </si>
  <si>
    <t>Руководитель группы качества и технического регулирования</t>
  </si>
  <si>
    <t>claims.russia@beiersdorf.com</t>
  </si>
  <si>
    <t>Продукция косметическая для ухода за кожей марки «Nivea»:</t>
  </si>
  <si>
    <t>105064, РОССИЯ, Г.МОСКВА, УЛ. ЗЕМЛЯНОЙ ВАЛ, Д. 9, , ЭТАЖ 5 ПОМЕЩЕНИЕ II КОМНАТА 3</t>
  </si>
  <si>
    <t>ОБЩЕСТВО С ОГРАНИЧЕННОЙ ОТВЕТСТВЕННОСТЬЮ "ИТАЛКОСМЕТИКА"</t>
  </si>
  <si>
    <t>Красовская Анастасия Сергеевна</t>
  </si>
  <si>
    <t>Руководитель направления по сертификации</t>
  </si>
  <si>
    <t>info@italkosmetika.ru</t>
  </si>
  <si>
    <t>Продукция санитарно-гигиенического назначения для взрослых, предметы личной гигиены из полимерных материалов (полистирол; термопластичный полиэфирный эластомер), с товарным знаком «Selective Professional», в комплектах и отдельными предметами, в том числе из наборов линии ONCARE WE CARE YOU SMOOTH, ONCARE WE CARE YOU DAILY, ONCARE WE CARE YOU CURLLOVER: Расчёски («брашинги») для волос, щётки для волос, в том числе массажные / Spazzola per capelli / Spazzola per capelli ricci / Hair brush / Curly hair brush</t>
  </si>
  <si>
    <t>111398, РОССИЯ, Г.МОСКВА, УЛ. ПЕРОВСКАЯ, Д.30/2</t>
  </si>
  <si>
    <t>ОБЩЕСТВО С ОГРАНИЧЕННОЙ ОТВЕТСТВЕННОСТЬЮ "ГЛОБАЛ ИМПОРТ"</t>
  </si>
  <si>
    <t>Орлова Татьяна Юрьевна</t>
  </si>
  <si>
    <t>info@globalimport.moscow</t>
  </si>
  <si>
    <t>Пиво светлое фильтрованное пастеризованное Wolpertinger Das Traditionelle Helle (Вольпертингер Традиционное Светлое), объемная доля этилового спирта 5,0%; 
 Пиво светлое нефильтрованное неосветленное пастеризованное Wolpertinger Naturtrübes Hefeweissbier (Вольпертингер Пшеничное), объемная доля этилового спирта 5,5%.
 Упаковка объемом от 0,1 до 50 литров: стеклянные бутылки, алюминиевые банки, металлические бочки, металлические кеги, кеги из полимерных материалов.</t>
  </si>
  <si>
    <t>115516, РОССИЯ, г Москва, ВН.ТЕР.Г. МУНИЦИПАЛЬНЫЙ ОКРУГ ЦАРИЦЫНО, УЛ ПРОМЫШЛЕННАЯ, Д. 10</t>
  </si>
  <si>
    <t>ОБЩЕСТВО С ОГРАНИЧЕННОЙ ОТВЕТСТВЕННОСТЬЮ "ФЕЛИЦАТА ХОЛДИНГ"</t>
  </si>
  <si>
    <t>АКИНИН СЕРГЕЙ ЮРЬЕВИЧ</t>
  </si>
  <si>
    <t>МЕНЕДЖЕР ВЭД</t>
  </si>
  <si>
    <t>info@felizata.ru</t>
  </si>
  <si>
    <t>Пищевая добавка для использования в пищевой промышленности подсластитель изомальт ST-M (E967).</t>
  </si>
  <si>
    <t>115114, РОССИЯ, Г Москва, наб Дербеневская, дом 7 строение 17, деловой квартал "Новоспасский"</t>
  </si>
  <si>
    <t>ОБЩЕСТВО С ОГРАНИЧЕННОЙ ОТВЕТСТВЕННОСТЬЮ "ЮНИСЕРВИС"</t>
  </si>
  <si>
    <t>Шишликова Ольга Николаевна</t>
  </si>
  <si>
    <t>Коммерческий директор</t>
  </si>
  <si>
    <t>olga.selkova@mail.ru</t>
  </si>
  <si>
    <t>Литий-ионные аккумуляторы торговой марки «RRC»</t>
  </si>
  <si>
    <t>172110, РОССИЯ, ТВЕРСКАЯ ОБЛАСТЬ, КУВШИНОВСКИЙ м.о., Г КУВШИНОВО,  УЛ СОВЕТСКАЯ, Д. 7, ЭТАЖ 2 КАБИНЕТ 12</t>
  </si>
  <si>
    <t>ОБЩЕСТВО С ОГРАНИЧЕННОЙ ОТВЕТСТВЕННОСТЬЮ "СИМРАЙЗ РОГОВО"</t>
  </si>
  <si>
    <t>Федорова Надежда Андреевна</t>
  </si>
  <si>
    <t>Специалист по регуляторным вопросам</t>
  </si>
  <si>
    <t>info@symrise.com</t>
  </si>
  <si>
    <t>Ароматизатор пищевой</t>
  </si>
  <si>
    <t>108835, РОССИЯ, Г.МОСКВА, ПОСЕЛЕНИЕ РОГОВСКОЕ вн. тер. г., КВ-Л 612 , Д. 8, СТР. 2 , ОФИС 1</t>
  </si>
  <si>
    <t>ОБЩЕСТВО С ОГРАНИЧЕННОЙ ОТВЕТСТВЕННОСТЬЮ "АГРОТРЭЙД 3"</t>
  </si>
  <si>
    <t>Егиазаров Владлен Витальевич</t>
  </si>
  <si>
    <t>продакт – менеджера ООО «Агротрэйд 3»</t>
  </si>
  <si>
    <t>info@agrotrade39.ru</t>
  </si>
  <si>
    <t>Мучные кондитерские изделия: вафли (глазированные и неглазированные с начинками и без начинок) в ассортименте.</t>
  </si>
  <si>
    <t>236004, РОССИЯ, КАЛИНИНГРАДСКАЯ ОБЛАСТЬ, Г. КАЛИНИНГРАД, УЛ. АЛЛЕЯ СМЕЛЫХ, Д. 31, ЛИТЕР Б 1</t>
  </si>
  <si>
    <t>ОБЩЕСТВО С ОГРАНИЧЕННОЙ ОТВЕТСТВЕННОСТЬЮ "НАНОМЕТРИК"</t>
  </si>
  <si>
    <t>Егоров Никита Борисович</t>
  </si>
  <si>
    <t>info@nanometric.ru</t>
  </si>
  <si>
    <t>Антистатические защитные пакеты,</t>
  </si>
  <si>
    <t>121087, Россия, г. Москва, вн. тер. г. муниципальный округ Филевский парк, пр-д Багратионовский, д. 7, к. 20в</t>
  </si>
  <si>
    <t>ОБЩЕСТВО С ОГРАНИЧЕННОЙ ОТВЕТСТВЕННОСТЬЮ "ДЁЛЕР НЭЙЧРЭЛ ФУД ЭНД БЕВЭРИДЖ ИНГРЕДИЕНТС"</t>
  </si>
  <si>
    <t>Семина Ольга Александровна</t>
  </si>
  <si>
    <t>менеджер Департамента технич. регулирования и технологич. поддержки клиентов по России и странам СНГ</t>
  </si>
  <si>
    <t>Olga.Semina@doehler.com</t>
  </si>
  <si>
    <t>Концентрированный сок</t>
  </si>
  <si>
    <t>141734, РОССИЯ, ОБЛАСТЬ МОСКОВСКАЯ, Г. ЛОБНЯ, Ш. КРАСНОПОЛЯНСКОЕ, Д. 4</t>
  </si>
  <si>
    <t>ОБЩЕСТВО С ОГРАНИЧЕННОЙ ОТВЕТСТВЕННОСТЬЮ "СИГНИФАЙ ЕВРАЗИЯ"</t>
  </si>
  <si>
    <t>Архангельский Дмитрий Владимирович</t>
  </si>
  <si>
    <t>Инженер по проектированию светотехнических решений</t>
  </si>
  <si>
    <t>moscow-reception-lighting@signify.com</t>
  </si>
  <si>
    <t>Электронное импульсное зажигающее устройство для металогалогенных ламп</t>
  </si>
  <si>
    <t>123022, Россия, город Москва, внутригородская территория муниципальный округ Пресненский, улица Сергея Макеева, дом 13, помещение 17</t>
  </si>
  <si>
    <t>ОБЩЕСТВО С ОГРАНИЧЕННОЙ ОТВЕТСТВЕННОСТЬЮ "АРИС"</t>
  </si>
  <si>
    <t>Бахманова Дарья Наилевна</t>
  </si>
  <si>
    <t>Исполнительный директор</t>
  </si>
  <si>
    <t>info@aris.msk.ru</t>
  </si>
  <si>
    <t>Кабельная продукция</t>
  </si>
  <si>
    <t>117342, РОССИЯ, Г.МОСКВА, УЛ. БУТЛЕРОВА, Д. 17, ЭТ З ПОМ 160В</t>
  </si>
  <si>
    <t>ОБЩЕСТВО С ОГРАНИЧЕННОЙ ОТВЕТСТВЕННОСТЬЮ "ВЕЛЬД-21"</t>
  </si>
  <si>
    <t>Мороз Олег Владимирович</t>
  </si>
  <si>
    <t>Первый заместитель генерального директора</t>
  </si>
  <si>
    <t>logistic@veld21.com</t>
  </si>
  <si>
    <t>Вино (объемная доля этилового спирта 8,5–17,0%): - сухое красное выдержанное: "Corte Aleardi Valpolicella Classico Superiore Montepala" ("Корте Алеарди Вальполичелла Классико Суперьоре Монтепала"), "Corte Aleardi Valpolicella Ripasso Classico Superiore Montepala" ("Корте Алеарди Вальполичелла Рипассо Классико Суперьоре Монтепала"); - полусухое красное выдержанное (массовая концентрация сахаров более 4,0 и менее 18,0 г/дм3): "Corte Aleardi Amarone della Valpolicella Classico Montepala" ("Корте Алеарди Амароне делла Вальполичелла Классико Монтепала"), "Corte Aleardi Amarone della Valpolicella Classico Riserva" ("Корте Алеарди Амароне делла Вальполичелла Классико Ризерва"), "Corte Aleardi Amarone della Valpolicella Classico Riserva Bure Alto" ("Корте Алеарди Амароне делла Вальполичелла Классико Ризерва Буре Альто"), "Corte Aleardi Valpolicella Classico Superiore" ("Корте Алеарди Вальполичелла Классико Суперьоре"), "Corte Aleardi Valpolicella Ripasso Classico Superiore Bure Alto" ("Корте Алеарди Вальполичелла Рипассо Классико Суперьоре Буре Альто"); - сладкое красное выдержанное (массовая концентрация сахаров не менее 45,0 г/дм3): "Corte Aleardi Recioto della Valpolicella Classico" ("Корте Алеарди Речото делла Вальполичелла Классико").</t>
  </si>
  <si>
    <t>123060, РОССИЯ, г Москва, ул Берзарина, дом 34 строение 11</t>
  </si>
  <si>
    <t>ОБЩЕСТВО С ОГРАНИЧЕННОЙ ОТВЕТСТВЕННОСТЬЮ "ВИЛЬД РОССИЯ"</t>
  </si>
  <si>
    <t>Пудовкина Екатерина Юрьевна</t>
  </si>
  <si>
    <t>Russia@adm.com</t>
  </si>
  <si>
    <t>Растительный экстракт 'Экстракт полыни' артикул 31150000420000  
 Ароматизатор пищевой натуральный 'Шампанское' артикул 31821600940000</t>
  </si>
  <si>
    <t>121059, Россия, г. Москва, Бережковская наб., д.16А, стр.2</t>
  </si>
  <si>
    <t>ОБЩЕСТВО С ОГРАНИЧЕННОЙ ОТВЕТСТВЕННОСТЬЮ "ГОРОДСКОЙ СУПЕРМАРКЕТ"</t>
  </si>
  <si>
    <t>Симоненкова Татьяна Сергеевна</t>
  </si>
  <si>
    <t>tsimonenkova@azbukavkusa.ru</t>
  </si>
  <si>
    <t>Чипсы картофельные с морской солью торговой марки ROGER’S, Чипсы картофельные с морской солью и черным перцем торговой марки ROGER’S, Чипсы картофельные со вкусом сметаны и лука торговой марки ROGER’S в упаковках из комбинированного материала, в полимерных упаковках, в металлических, картонных, бумажных, пластиковых упаковках массой нетто от 10 грамм до 1000 грамм.</t>
  </si>
  <si>
    <t>115054, РОССИЯ, Г.МОСКВА, УЛ. ВАЛОВАЯ, Д.8/18</t>
  </si>
  <si>
    <t>ОБЩЕСТВО С ОГРАНИЧЕННОЙ ОТВЕТСТВЕННОСТЬЮ "ИТАЛИКА-ТРЕЙДИНГ"</t>
  </si>
  <si>
    <t>Кудашкин Валерий Андреевич</t>
  </si>
  <si>
    <t>менеджер по закупкам</t>
  </si>
  <si>
    <t>info@italika.ru</t>
  </si>
  <si>
    <t>Плоды фруктов и ягод переработанные: Черешня коктейльная в сиропе; фрукты в сиропе: груша (красная, зеленая, белая), мандарин цельный; плоды, фрукты, кожура плодов засахаренные цукаты торговых марок «F.LLI SANTORELLI PASSIONE FRUTTA DAL 1925», «F.LLI
 SANTORELLI»: черешня (красная, зеленая, желтая , черная), кубики, дольки, сегменты апельсина и лимона, фрукты ассорти цельные и кубики, мандарины цельные, кумкват, дыня, персик, абрикос, ананас, репа, инжир, киви, слива, цитрон, в упаковке из полимерных материалов, картонных коробках с полиэтиленовым вкладышем, пластиковых ведрах и контейнерах, бумажных мешках, емкостях из жести и стекла массой нетто 0,1 – 30 кг</t>
  </si>
  <si>
    <t>109429, РОССИЯ, Г.МОСКВА, ДОР. МКАД 14 КИЛОМЕТР, Д.10</t>
  </si>
  <si>
    <t>ОБЩЕСТВО С ОГРАНИЧЕННОЙ ОТВЕТСТВЕННОСТЬЮ "ВИКТОРИЯ БАЛТИЯ"</t>
  </si>
  <si>
    <t>Багайскова Лидия Геннадьевна</t>
  </si>
  <si>
    <t>старший специалист отдела таможенного оформления</t>
  </si>
  <si>
    <t>secretary.kld@victoria-group.ru</t>
  </si>
  <si>
    <t>Консервы овощные</t>
  </si>
  <si>
    <t>238312, РОССИЯ, Калининградская обл, Гурьевский р-н, п Заозерье, ул Центральная, дом 4</t>
  </si>
  <si>
    <t>ОБЩЕСТВО С ОГРАНИЧЕННОЙ ОТВЕТСТВЕННОСТЬЮ "БИОЛАЙН"</t>
  </si>
  <si>
    <t>Хохлова Людмила Валентиновна</t>
  </si>
  <si>
    <t>Руководитель отдела регистрации медицинских изделий</t>
  </si>
  <si>
    <t>main@bioline.ru</t>
  </si>
  <si>
    <t>Мебель металлическая с элементами из древесных материалов для учреждений культуры: Модульные перегородки Mia-Walls</t>
  </si>
  <si>
    <t>197022, РОССИЯ, Г.САНКТ-ПЕТЕРБУРГ, МУНИЦИПАЛЬНЫЙ ОКРУГ АПТЕКАРСКИЙ ОСТРОВ вн. тер. г.,  УЛ ПРОФЕССОРА ПОПОВА, Д. 23, ЛИТЕРА Е , ПОМЕЩ. 3Н/5Н КОМ. 208</t>
  </si>
  <si>
    <t>ОБЩЕСТВО С ОГРАНИЧЕННОЙ ОТВЕТСТВЕННОСТЬЮ "ВИНТАЖ-М"</t>
  </si>
  <si>
    <t>РОЖИН ДМИТРИЙ ВЛАДИМИРОВИЧ</t>
  </si>
  <si>
    <t>Руководитель отдела ВЭД</t>
  </si>
  <si>
    <t>vintagem@vintage-m.ru</t>
  </si>
  <si>
    <t>Вина сухие:</t>
  </si>
  <si>
    <t>129085, РОССИЯ, Г.МОСКВА, Б-Р ЗВЁЗДНЫЙ, Д. 21, СТР. 1 , ЭТАЖ 6 ПОМ 17Б 17В 17И 17К 17Л 28</t>
  </si>
  <si>
    <t>ОБЩЕСТВО С ОГРАНИЧЕННОЙ ОТВЕТСТВЕННОСТЬЮ "ВАЙН ГРУПП"</t>
  </si>
  <si>
    <t>Симановский Александр Александрович</t>
  </si>
  <si>
    <t>Специалист по таможенному оформлению</t>
  </si>
  <si>
    <t>t.fadeeva@wine-group.ru</t>
  </si>
  <si>
    <t>Вина (объемная доля этилового спирта от 7,5% до 18%):</t>
  </si>
  <si>
    <t>142000, Россия, Московская область, город Домодедово, Северный микрорайон, Краснодарская улица, дом 14а, литер 3Б, этаж 1, номер помещения 1, комната 21</t>
  </si>
  <si>
    <t>ОБЩЕСТВО С ОГРАНИЧЕННОЙ ОТВЕТСТВЕННОСТЬЮ "ДЕСЕРТ ФЕНТЕЗИ"</t>
  </si>
  <si>
    <t>Егорова Анна Сергеевна</t>
  </si>
  <si>
    <t>Директор по развитию</t>
  </si>
  <si>
    <t>info@dessert-fantasy.ru</t>
  </si>
  <si>
    <t>Мучное кондитерское изделие замороженное, готовое к употреблению после разморозки</t>
  </si>
  <si>
    <t>196084, РОССИЯ, Г.САНКТ-ПЕТЕРБУРГ, УЛ. КИЕВСКАЯ, Д.5, ЛИТЕР НБ</t>
  </si>
  <si>
    <t>ОБЩЕСТВО С ОГРАНИЧЕННОЙ ОТВЕТСТВЕННОСТЬЮ "ПРОИЗВОДСТВЕННАЯ КОМПАНИЯ "БОРЕЦ"</t>
  </si>
  <si>
    <t>Смолика Владислава Владимировича</t>
  </si>
  <si>
    <t>Ведущего специалиста по логистике</t>
  </si>
  <si>
    <t>office@borets.ru</t>
  </si>
  <si>
    <t>Инструмент абразивный:</t>
  </si>
  <si>
    <t>121467, РОССИЯ, Г.МОСКВА, УЛ. МОЛДАВСКАЯ, Д. 5</t>
  </si>
  <si>
    <t>ОБЩЕСТВО С ОГРАНИЧЕННОЙ ОТВЕТСТВЕННОСТЬЮ "ЮНИВОЛЬТС ЕВРОМУГ"</t>
  </si>
  <si>
    <t>Бондаренко Дмитрий Викторович</t>
  </si>
  <si>
    <t>Уполномоченный</t>
  </si>
  <si>
    <t>info@univolts.ru</t>
  </si>
  <si>
    <t>Преобразователи электрические статические для использования в составе технологического оборудования</t>
  </si>
  <si>
    <t>197183, Российская Федерация, г Санкт-Петербург, ул Полевая Сабировская, дом 49, офис 509</t>
  </si>
  <si>
    <t>ОБЩЕСТВО С ОГРАНИЧЕННОЙ ОТВЕТСТВЕННОСТЬЮ "ПРОКТЕР ЭНД ГЭМБЛ ДИСТРИБЬЮТОРСКАЯ КОМПАНИЯ"</t>
  </si>
  <si>
    <t>Руженцева Елена Ростиславовна</t>
  </si>
  <si>
    <t>Старший менеджер отдела технического регулирования и внешних связей</t>
  </si>
  <si>
    <t>ceinfo.im@pg.com</t>
  </si>
  <si>
    <t>Дезодоранты-антиперспиранты, антиперспиранты:</t>
  </si>
  <si>
    <t>125171, РОССИЯ, Г.МОСКВА, Ш ЛЕНИНГРАДСКОЕ, Д. 16А, СТР. 2</t>
  </si>
  <si>
    <t>ОБЩЕСТВО С ОГРАНИЧЕННОЙ ОТВЕТСТВЕННОСТЬЮ "ЭКОЛОГИЯ-М"</t>
  </si>
  <si>
    <t>Баулина Марина Вячеславовна</t>
  </si>
  <si>
    <t>офис-менеджер</t>
  </si>
  <si>
    <t>info@mediana-eco.ru</t>
  </si>
  <si>
    <t>Аппаратура электрическая для коммутации, защиты электрических цепей, для подсоединений к электрическим цепям, в электрических цепях: концевики, модели: AMTROBOX, AMTROBOX М, AMTROBOX R, AMTROBOX U</t>
  </si>
  <si>
    <t>117186, Россия, г. Москва, Вн.Тер.Г. Муниципальный округ Котловка, ул. Нагорная, д.24 к.9, помещ.1/1</t>
  </si>
  <si>
    <t>ОБЩЕСТВО С ОГРАНИЧЕННОЙ ОТВЕТСТВЕННОСТЬЮ "ТД ГРАСС"</t>
  </si>
  <si>
    <t>Климов Алексей Сергеевич</t>
  </si>
  <si>
    <t>Заместитель генерального директора</t>
  </si>
  <si>
    <t>info@grass.su</t>
  </si>
  <si>
    <t>Привод</t>
  </si>
  <si>
    <t>404143, РОССИЯ, обл Волгоградская, р-н Среднеахтубинский, рп Средняя Ахтуба, ул Промышленная, дом № 12</t>
  </si>
  <si>
    <t>ОБЩЕСТВО С ОГРАНИЧЕННОЙ ОТВЕТСТВЕННОСТЬЮ "АМЕРИА РУСС"</t>
  </si>
  <si>
    <t>Мороз Александр Викторович</t>
  </si>
  <si>
    <t>руководитель отдела качества и сертификации</t>
  </si>
  <si>
    <t>ameria@ameria.ru</t>
  </si>
  <si>
    <t>Печенье Рустичи с карамелью и корицей, печенье Рустичи кукурузное, печенье Рустичи с имбирем и лимоном, печенье Рустичи злаковое, печенье Рустичи цельнозерновое с медом, печенье с лимонной начинкой, печенье с апельсиновой начинкой, печенье с фисташковой начинкой, печенье миндальное, печенье миндальное с апельсиновыми цукатами, печенье ассорти, в жестяной, картонной, полимерной, комбинированной упаковке, массой нетто от 50 до 1500 грамм</t>
  </si>
  <si>
    <t>117218, РОССИЯ, ГОРОД МОСКВА, УЛ. КРЖИЖАНОВСКОГО, Д.17, К.1</t>
  </si>
  <si>
    <t>ОБЩЕСТВО С ОГРАНИЧЕННОЙ ОТВЕТСТВЕННОСТЬЮ "ЦЕНТРАЛ ФУД ТРЕЙД"</t>
  </si>
  <si>
    <t>Гинзбург Яков Григорьевич</t>
  </si>
  <si>
    <t>info@canwillon.com</t>
  </si>
  <si>
    <t>Панировочные сухари «Медитерриан».</t>
  </si>
  <si>
    <t>108811, Россия, г. МОСКВА, ВН.ТЕР.Г. МУНИЦИПАЛЬНЫЙ ОКРУГ СОЛНЦЕВО, Ш. КИЕВСКОЕ, КМ 22-Й, Д. 4, СТР. 2.</t>
  </si>
  <si>
    <t>ОБЩЕСТВО С ОГРАНИЧЕННОЙ ОТВЕТСТВЕННОСТЬЮ "ФРЕШ МАРКЕТ"</t>
  </si>
  <si>
    <t>Синько Оксана Николаевна</t>
  </si>
  <si>
    <t>Менеджер по импорту</t>
  </si>
  <si>
    <t>oksana.ryabchenko@market-da.ru</t>
  </si>
  <si>
    <t>Консервы овощные пастеризованные:</t>
  </si>
  <si>
    <t>117534, РОССИЯ, г Москва, ул Кировоградская, дом 23А</t>
  </si>
  <si>
    <t>ОБЩЕСТВО С ОГРАНИЧЕННОЙ ОТВЕТСТВЕННОСТЬЮ "ШТОРК"</t>
  </si>
  <si>
    <t>Моисеева Ольга Вадимовна</t>
  </si>
  <si>
    <t>финансовый директор</t>
  </si>
  <si>
    <t>info@ru.storck.com</t>
  </si>
  <si>
    <t>Конфеты Toffifee c лесным орехом (10 %) в карамельной чашечке (41 %) с кремовой нугой (37 %) и шоколадом (12 %) торговой марки «Storck»</t>
  </si>
  <si>
    <t>115114, Россия, город Москва, улица Летниковская, дом 2, строение 1 , этаж 10</t>
  </si>
  <si>
    <t>ОБЩЕСТВО С ОГРАНИЧЕННОЙ ОТВЕТСТВЕННОСТЬЮ "ФИРМА "ИМЛАЙТ-ШОУТЕХНИК"</t>
  </si>
  <si>
    <t>Прохоров Роман Сергеевич</t>
  </si>
  <si>
    <t>Менеджер коммерческого отдела по ВЭД</t>
  </si>
  <si>
    <t>marketing@msk.imlight.ru</t>
  </si>
  <si>
    <t>КОМПЛЕКТУЮЩИЕ ДЛЯ ТЕАТРАЛЬНОЙ ЛЕБЕДКИ-ЭЛЕКТРОПРИВОД С РЕДУКТОРОМ, (ТРЕХФАЗНЫЙ ЭЛ.ДВИГАТЕЛЬ ПЕРЕМЕННОГО ТОКА С РЕДУКТОРОМ),</t>
  </si>
  <si>
    <t>420087, Россия, республика Татарстан, г. Казань, ул. Даурская, Зд 41, Офис 201в</t>
  </si>
  <si>
    <t>ОБЩЕСТВО С ОГРАНИЧЕННОЙ ОТВЕТСТВЕННОСТЬЮ "СИЕНА"</t>
  </si>
  <si>
    <t>Дьякова Наталья Анатольевна</t>
  </si>
  <si>
    <t>специалист по сертификации</t>
  </si>
  <si>
    <t>certification@llcsiena.ru</t>
  </si>
  <si>
    <t>Изделия трикотажные верхние второго слоя мужские и женские, в том числе в комплектах, из хлопчатобумажной пряжи, в том числе в смеси с синтетическими нитями, в том числе с вложением шерстяных волокон, из льняной пряжи, в том числе в смеси с хлопковыми и/или синтетическими волокнами: джемперы (в том числе модель "толстовка"), в том числе с воротом поло, свитеры, пуловеры, кардиганы, водолазки, жилеты, брюки, в том числе модели "бриджи", "лосины", рейтузы, пиджаки (френчи), жакеты, костюмы, шорты, комбинезоны, полукомбинезоны, юбки, юбки-брюки, блузки (в т.ч. «блузы», «блузоны»), в том числе модели "топ", туники, платья, сарафаны, сорочки верхние ("рубашки"), в том числе с воротом поло, с маркировкой «Lamberto Losani», «Cashmere Club».</t>
  </si>
  <si>
    <t>125057, РОССИЯ, г Москва, пр-кт Ленинградский, дом 57, помещ. 1/3</t>
  </si>
  <si>
    <t>ОБЩЕСТВО С ОГРАНИЧЕННОЙ ОТВЕТСТВЕННОСТЬЮ "РУСАГРИКОМ"</t>
  </si>
  <si>
    <t>Прусак-Глотова Елена Алексеевна</t>
  </si>
  <si>
    <t>старший менеджер по сертификации</t>
  </si>
  <si>
    <t>sertificate@rusagricom.ru</t>
  </si>
  <si>
    <t>Шоколад (кондитерский полуфабрикат): тёмный</t>
  </si>
  <si>
    <t>109428, РОССИЯ, г Москва, проезд Институтский 1-й, дом 1 строение 1</t>
  </si>
  <si>
    <t>ОБЩЕСТВО С ОГРАНИЧЕННОЙ ОТВЕТСТВЕННОСТЬЮ "НЬЮ ЙОРКЕР ФЭШН РИТЕЙЛ РУС"</t>
  </si>
  <si>
    <t>Хромова У.Л.</t>
  </si>
  <si>
    <t>уполномоченного лица</t>
  </si>
  <si>
    <t>RU-Logistik@newyorker.de</t>
  </si>
  <si>
    <t>Мебель для предприятий торговли (магазинная) металлическая: стойки, столы, прилавки, стеллажи, стойки торговые для очков и бижутерии, стойки с зеркалом марка «Bemarc»</t>
  </si>
  <si>
    <t>115114, Россия, г.Москва, ул. Летниковская, Д.16,</t>
  </si>
  <si>
    <t>ОБЩЕСТВО С ОГРАНИЧЕННОЙ ОТВЕТСТВЕННОСТЬЮ "АЛОКОМ"</t>
  </si>
  <si>
    <t>Бугаев Альберт Евгеньевич</t>
  </si>
  <si>
    <t>Представитель ООО "АЛОКОМ"</t>
  </si>
  <si>
    <t>inbox@alokom.ru</t>
  </si>
  <si>
    <t>Соединители электрические</t>
  </si>
  <si>
    <t>129515, РОССИЯ, Г.МОСКВА, МУНИЦИПАЛЬНЫЙ ОКРУГ ОСТАНКИНСКИЙ вн. тер. г.,  Б-Р ЗВЁЗДНЫЙ, Д. 10, СТР. 1 , ПОМЕЩ. 2/1</t>
  </si>
  <si>
    <t>ОБЩЕСТВО С ОГРАНИЧЕННОЙ ОТВЕТСТВЕННОСТЬЮ "ПЛАНЕТА-СЕРВИС"</t>
  </si>
  <si>
    <t>Лопатина Анастасия Сергеевна</t>
  </si>
  <si>
    <t>Представитель</t>
  </si>
  <si>
    <t>ved@planeta-service.com</t>
  </si>
  <si>
    <t>Быстрозамороженный готовый соус "Средиземноморские травы" порционный в виде таблеток; быстрозамороженный готовый соус "Чимичурри" порционный в виде таблеток упаковка из полимерных материалов, бумажные мешки(коробки), бумажные мешки с вкладышем из полимерного материала, вес от 3гр до 30кг.</t>
  </si>
  <si>
    <t>690033, Россия, край Приморский, город Владивосток, улица Иртышская, Дом 12</t>
  </si>
  <si>
    <t>ОБЩЕСТВО С ОГРАНИЧЕННОЙ ОТВЕТСТВЕННОСТЬЮ "ПРЕМИУМ КОФЕ СОЛЮШНЗ"</t>
  </si>
  <si>
    <t>Слепов Дмитрий Игоревич</t>
  </si>
  <si>
    <t>spam@pksolutions.ru</t>
  </si>
  <si>
    <t>Посуда кухонная алюминиевая литая, для взрослых, в наборах и отдельными предметами: сковороды, сковороды-вок, сковороды-гриль, пароварки, вок-пароварки, сковороды блинные, кастрюли, сотейники, ковши, кофеварки, кофеварки гейзерные, формы для выпечки и запекания, в том числе крышки, решетки.</t>
  </si>
  <si>
    <t>140073, Россия, Московская область, Люберецкий район, рабочий поселок Томилино, микрорайон Птицефабрика, лит.5Т, Т, Т2, Т3, Т4, этаж 2, помещение 4</t>
  </si>
  <si>
    <t>ОБЩЕСТВО С ОГРАНИЧЕННОЙ ОТВЕТСТВЕННОСТЬЮ "ВОЛНА"</t>
  </si>
  <si>
    <t>Корастелева Юлия Николаевна</t>
  </si>
  <si>
    <t>Старшей специалист контроля качества и сертификации продукции</t>
  </si>
  <si>
    <t>info@volnabeauty.ru</t>
  </si>
  <si>
    <t>Продукция косметическая для ухода за волосами марки «Wella Professionals»:</t>
  </si>
  <si>
    <t>109004, РОССИЯ, Г.МОСКВА, МУНИЦИПАЛЬНЫЙ ОКРУГ ТАГАНСКИЙ вн. тер. г.,  ПЕР ТЕТЕРИНСКИЙ, Д. 18, СТР. 2 , ЭТАЖ -2</t>
  </si>
  <si>
    <t>ОБЩЕСТВО С ОГРАНИЧЕННОЙ ОТВЕТСТВЕННОСТЬЮ "Д-Р БЕЙКЕРС - АКАДЕМИЯ ВЫПЕЧКИ"</t>
  </si>
  <si>
    <t>Ушакова Екатерина Валерьевна</t>
  </si>
  <si>
    <t>инженер по сертификации и стандартизации</t>
  </si>
  <si>
    <t>info@baking-academy.ru</t>
  </si>
  <si>
    <t>Пищевая добавка Е406 Агар (AGAR): Gelagar BHS 1.0 – в картонных коробках массой нетто 25 кг</t>
  </si>
  <si>
    <t>308015, РОССИЯ, обл Белгородская, город Белгород, улица Сумская, дом 165</t>
  </si>
  <si>
    <t>ОБЩЕСТВО С ОГРАНИЧЕННОЙ ОТВЕТСТВЕННОСТЬЮ "РАВЕНОЛ РУССЛАНД"</t>
  </si>
  <si>
    <t>Воробьева Надежда Александровна</t>
  </si>
  <si>
    <t>info@ravenol.su</t>
  </si>
  <si>
    <t>Моторное масло, торговой марки «RAVENOL»: RAVENOL HSV SAE 0W-30</t>
  </si>
  <si>
    <t>117418, РОССИЯ, вн. тер. г. МУНИЦИПАЛЬНЫЙ ОКРУГ ЧЕРЕМУШКИ, Г.МОСКВА, УЛ ЦЮРУПЫ, Д. 28, , ПОМЕЩ. 1/2</t>
  </si>
  <si>
    <t>ОБЩЕСТВО С ОГРАНИЧЕННОЙ ОТВЕТСТВЕННОСТЬЮ "БЕЛИВ"</t>
  </si>
  <si>
    <t>Представитель ООО «БЕЛИВ»</t>
  </si>
  <si>
    <t>sales@beliv-el.ru</t>
  </si>
  <si>
    <t>Соединители электрические, торговая марка «WAGO», модель 769-606/002-000 – 2000 штук, 734-103/037-000 – 2000 штук</t>
  </si>
  <si>
    <t>109544, РОССИЯ, Г.МОСКВА, МУНИЦИПАЛЬНЫЙ ОКРУГ ТАГАНСКИЙ вн. тер. г.,  УЛ РАБОЧАЯ, Д. 93, СТР. 2 , ОФИС 4</t>
  </si>
  <si>
    <t>ОБЩЕСТВО С ОГРАНИЧЕННОЙ ОТВЕТСТВЕННОСТЬЮ "ПАТРИЦИЯ"</t>
  </si>
  <si>
    <t>Иванова Марина Анатольевна</t>
  </si>
  <si>
    <t>Генеральный директор управляющей компании</t>
  </si>
  <si>
    <t>liliya.shevchenko@icpartnersrussia.ru</t>
  </si>
  <si>
    <t>Обувь повседневная для взрослых с верхом из кожи (в том числе «замша», «нубук»), в том числе утеплённая; с отделкой искусственной кожей, текстильными, полимерными материалами, натуральным пером, резиной, стеклом и их комбинациями:</t>
  </si>
  <si>
    <t>Россия, 140053, Московская область, город Котельники, проезд Яничкин, дом 2, кабинет 201</t>
  </si>
  <si>
    <t>ОБЩЕСТВО С ОГРАНИЧЕННОЙ ОТВЕТСТВЕННОСТЬЮ "ХИПП ЛОГИСТИК"</t>
  </si>
  <si>
    <t>Воробейкина Елена Николаевна</t>
  </si>
  <si>
    <t>специалист по сертификации сырья и готовой продукци</t>
  </si>
  <si>
    <t>vel@hippkld.ru</t>
  </si>
  <si>
    <t>мукомольно-крупяные изделия- мука:</t>
  </si>
  <si>
    <t>238450, РОССИЯ, КАЛИНИНГРАДСКАЯ ОБЛАСТЬ, Г. МАМОНОВО, УЛ. ТАМОЖНЯЯ, Д. 40</t>
  </si>
  <si>
    <t>ОБЩЕСТВО С ОГРАНИЧЕННОЙ ОТВЕТСТВЕННОСТЬЮ "ТОРГОВЫЙ ДОМ ПЬЕМАДЖИО"</t>
  </si>
  <si>
    <t>Куликова Мария Владимировна</t>
  </si>
  <si>
    <t>Менеджер по закупкам</t>
  </si>
  <si>
    <t>savchenko@piemaggio.com</t>
  </si>
  <si>
    <t>Вино сортовое выдержанное Claudio Marenco Pirun Dogliani DOCG/Клаудио Маренко Пирун Дольяни ДОКГ, красное сухое; Вино сортовое выдержанное Claudio Marenco Pirona Langhe Barbera DOC/Клаудио Маренко Пирона Ланге Барбера ДОК, красное сухое;
 Вино сортовое выдержанное Claudio Marenco Suri Dogliani DOCG/Клаудио Маренко Сури Дольяни ДОКГ, красное сухое; Вино сортовое ординарное Claudio Marenco Langhe Nebbiolo DOC/Клаудио Маренко Ланге Неббиоло ДОК, красное сухое</t>
  </si>
  <si>
    <t>196006, РОССИЯ, Г.САНКТ-ПЕТЕРБУРГ, МУНИЦИПАЛЬНЫЙ ОКРУГ МОСКОВСКАЯ ЗАСТАВА вн. тер. г.,  УЛ ТАШКЕНТСКАЯ, Д. 4, К. 2 ЛИТЕРА У, ПОМЕЩ. 16-Н КОМ. 27</t>
  </si>
  <si>
    <t>ОБЩЕСТВО С ОГРАНИЧЕННОЙ ОТВЕТСТВЕННОСТЬЮ "ЛАПП РУССИЯ"</t>
  </si>
  <si>
    <t>Павельева Анна Владимировна</t>
  </si>
  <si>
    <t>Ведущий специалист по таможенному оформлению и сертификации</t>
  </si>
  <si>
    <t>Anna.Pavelyeva@flexicore.ru</t>
  </si>
  <si>
    <t>Кабели</t>
  </si>
  <si>
    <t>443028, РОССИЯ, ОБЛАСТЬ САМАРСКАЯ, ГОРОД САМАРА, УЛИЦА МИРА (КРУТЫЕ КЛЮЧИ МКР.), ДОМ 7</t>
  </si>
  <si>
    <t>ОБЩЕСТВО С ОГРАНИЧЕННОЙ ОТВЕТСТВЕННОСТЬЮ "ВИНО ОН-ЛАЙН АГ"</t>
  </si>
  <si>
    <t>Синицын Олег Юрьевич</t>
  </si>
  <si>
    <t>менеджер по сертификации</t>
  </si>
  <si>
    <t>info@volag.ru</t>
  </si>
  <si>
    <t>алкогольная продукция</t>
  </si>
  <si>
    <t>119619, РОССИЯ, Г.Москва, ПР-Д НОВОМЕЩЕРСКИЙ, Д. 9, СТР. 1</t>
  </si>
  <si>
    <t>ОБЩЕСТВО С ОГРАНИЧЕННОЙ ОТВЕТСТВЕННОСТЬЮ "АМЕЛИА"</t>
  </si>
  <si>
    <t>Самсонов Михаил Леонидович</t>
  </si>
  <si>
    <t>info@amelia.com.ru</t>
  </si>
  <si>
    <t>Водка виноградная (объемная доля этилового спирта 37,5 – 97,2%): - «АЛЕКСАНДЕР ГРАППА ПРОСЕККО»; - «АЛЕКСАНДЕР ГРАППА ШАРДОНЕ»; - «АЛЕКСАНДЕР ГРАППА».</t>
  </si>
  <si>
    <t>142718, РОССИЯ, г.о. ЛЕНИНСКИЙ, МОСКОВСКАЯ ОБЛАСТЬ, С БУЛАТНИКОВО, УЛ ЦЕНТРАЛЬНАЯ, СТР. 1А, , ЧЗ/ЭТАЖ/ПОМЕЩ./КОМ. 2/3/1/101</t>
  </si>
  <si>
    <t>ОБЩЕСТВО С ОГРАНИЧЕННОЙ ОТВЕТСТВЕННОСТЬЮ "ДЕЛОНГИ"</t>
  </si>
  <si>
    <t>Комарова Анна Сергеевна</t>
  </si>
  <si>
    <t>info@delonghigroup.com</t>
  </si>
  <si>
    <t>Электрические приборы бытового назначения для приготовления пищи, с товарным знаком «Ariete»</t>
  </si>
  <si>
    <t>127030, Россия, город Москва, улица Сущёвская, дом 27, строение 3</t>
  </si>
  <si>
    <t>ОБЩЕСТВО С ОГРАНИЧЕННОЙ ОТВЕТСТВЕННОСТЬЮ "ФОРУМ ПРОФ+"</t>
  </si>
  <si>
    <t>Мамонова Наталья Николаевна</t>
  </si>
  <si>
    <t>Старший бухгалтер-кассир</t>
  </si>
  <si>
    <t>info@forumprof.ru</t>
  </si>
  <si>
    <t>Продукция косметическая для волос марки Kezy, в том числе в наборах и пробники: Полустойкая щадящая завивка - линия ONE CURL / Ondulazione semi-permanente delicata - linea ONE CURL</t>
  </si>
  <si>
    <t>111397, РОССИЯ, Г.МОСКВА, МУНИЦИПАЛЬНЫЙ ОКРУГ НОВОГИРЕЕВО вн. тер. г.,  ПР-КТ ЗЕЛЁНЫЙ, Д. 20, ПОМЕЩ. 8Н</t>
  </si>
  <si>
    <t>ОБЩЕСТВО С ОГРАНИЧЕННОЙ ОТВЕТСТВЕННОСТЬЮ "СПОРТМАСТЕР"</t>
  </si>
  <si>
    <t>Саберова Наиля Надеровна</t>
  </si>
  <si>
    <t>Начальник Отдела сертификации Департамента международной логистики Управления Логистики</t>
  </si>
  <si>
    <t>info@sportmaster.ru</t>
  </si>
  <si>
    <t>Изделия верхние (2-й слой) мужские и женские из синтетической пряжи:</t>
  </si>
  <si>
    <t>117437, РОССИЯ, Г.МОСКВА, УЛ. МИКЛУХО-МАКЛАЯ, Д.18, К.2 , КОМН. 102</t>
  </si>
  <si>
    <t>ОБЩЕСТВО С ОГРАНИЧЕННОЙ ОТВЕТСТВЕННОСТЬЮ "ТЭСТО РУС"</t>
  </si>
  <si>
    <t>Боярчук Дмитрий Юрьевич</t>
  </si>
  <si>
    <t>info@testo.ru</t>
  </si>
  <si>
    <t>Изделия кожгалантерейные для взрослых с лицевой поверхностью из полимерных материалов:</t>
  </si>
  <si>
    <t>115054, Россия, город Москва, переулок Большой Строченовский, дом 23В, строение 1</t>
  </si>
  <si>
    <t>ОБЩЕСТВО С ОГРАНИЧЕННОЙ ОТВЕТСТВЕННОСТЬЮ "ЛИВЕРПУЛЬ"</t>
  </si>
  <si>
    <t>Остапчук Василий Владимирович</t>
  </si>
  <si>
    <t>info@eurotruck-perm.ru</t>
  </si>
  <si>
    <t>Чехия</t>
  </si>
  <si>
    <t>Машины для землеройных и мелиоративных работ</t>
  </si>
  <si>
    <t>614531, РОССИЯ, ПЕРМСКИЙ КРАЙ, ПЕРМСКИЙ м.о., П ФЕРМА,  УЛ ЖЕЛЕЗНОДОРОЖНАЯ, ЗД. 13</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</si>
</sst>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sz val="8.0"/>
      <color rgb="FF000000"/>
      <name val="Calibri"/>
    </font>
    <font>
      <sz val="8.0"/>
      <color theme="1"/>
      <name val="Calibri"/>
    </font>
    <font>
      <u/>
      <sz val="8.0"/>
      <color rgb="FF000000"/>
      <name val="Calibri"/>
    </font>
    <font>
      <color theme="1"/>
      <name val="Arial"/>
      <scheme val="minor"/>
    </font>
  </fonts>
  <fills count="3">
    <fill>
      <patternFill patternType="none"/>
    </fill>
    <fill>
      <patternFill patternType="lightGray"/>
    </fill>
    <fill>
      <patternFill patternType="solid">
        <fgColor rgb="FFFFFFFF"/>
        <bgColor rgb="FFFFFFFF"/>
      </patternFill>
    </fill>
  </fills>
  <borders count="5">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9A9A9A"/>
      </left>
      <right style="thin">
        <color rgb="FF9A9A9A"/>
      </right>
      <top style="thin">
        <color rgb="FF9A9A9A"/>
      </top>
      <bottom style="thin">
        <color rgb="FF9A9A9A"/>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1" fillId="0" fontId="1" numFmtId="0" xfId="0" applyAlignment="1" applyBorder="1" applyFont="1">
      <alignment horizontal="left" readingOrder="0" shrinkToFit="0" vertical="bottom" wrapText="0"/>
    </xf>
    <xf borderId="2" fillId="0" fontId="2" numFmtId="0" xfId="0" applyAlignment="1" applyBorder="1" applyFont="1">
      <alignment horizontal="left" readingOrder="0" shrinkToFit="0" vertical="bottom" wrapText="0"/>
    </xf>
    <xf borderId="3" fillId="0" fontId="2" numFmtId="0" xfId="0" applyAlignment="1" applyBorder="1" applyFont="1">
      <alignment horizontal="left" readingOrder="0" shrinkToFit="0" vertical="bottom" wrapText="0"/>
    </xf>
    <xf borderId="4" fillId="0" fontId="1" numFmtId="0" xfId="0" applyAlignment="1" applyBorder="1" applyFont="1">
      <alignment readingOrder="0" shrinkToFit="0" vertical="bottom" wrapText="0"/>
    </xf>
    <xf borderId="4" fillId="0" fontId="1" numFmtId="0" xfId="0" applyAlignment="1" applyBorder="1" applyFont="1">
      <alignment shrinkToFit="0" vertical="bottom" wrapText="0"/>
    </xf>
    <xf borderId="4" fillId="0" fontId="3" numFmtId="0" xfId="0" applyAlignment="1" applyBorder="1" applyFont="1">
      <alignment readingOrder="0" shrinkToFit="0" vertical="bottom" wrapText="0"/>
    </xf>
    <xf borderId="4" fillId="0" fontId="1" numFmtId="0" xfId="0" applyAlignment="1" applyBorder="1" applyFont="1">
      <alignment readingOrder="0" shrinkToFit="0" vertical="bottom" wrapText="0"/>
    </xf>
    <xf borderId="4" fillId="0" fontId="4" numFmtId="0" xfId="0" applyAlignment="1" applyBorder="1" applyFont="1">
      <alignment readingOrder="0" shrinkToFit="0" vertical="bottom" wrapText="0"/>
    </xf>
    <xf borderId="4" fillId="0" fontId="4" numFmtId="0" xfId="0" applyAlignment="1" applyBorder="1" applyFont="1">
      <alignment shrinkToFit="0" vertical="bottom" wrapText="0"/>
    </xf>
    <xf borderId="4" fillId="2" fontId="1" numFmtId="0" xfId="0" applyAlignment="1" applyBorder="1" applyFill="1" applyFont="1">
      <alignment readingOrder="0" shrinkToFit="0" vertical="bottom" wrapText="0"/>
    </xf>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1">
    <tableStyle count="3" pivot="0" name="Лист1-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H83" displayName="Таблица1" name="Таблица1" id="1">
  <tableColumns count="8">
    <tableColumn name="Импортёр" id="1"/>
    <tableColumn name="ФИО" id="2"/>
    <tableColumn name="Должность" id="3"/>
    <tableColumn name="Телефон" id="4"/>
    <tableColumn name="email" id="5"/>
    <tableColumn name="Страна импорта" id="6"/>
    <tableColumn name="Груз" id="7"/>
    <tableColumn name="address" id="8"/>
  </tableColumns>
  <tableStyleInfo name="Лист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mailto:Olga.Semina@doehler.com" TargetMode="External"/><Relationship Id="rId83" Type="http://schemas.openxmlformats.org/officeDocument/2006/relationships/drawing" Target="../drawings/drawing1.xml"/><Relationship Id="rId42" Type="http://schemas.openxmlformats.org/officeDocument/2006/relationships/hyperlink" Target="mailto:info@aris.msk.ru" TargetMode="External"/><Relationship Id="rId41" Type="http://schemas.openxmlformats.org/officeDocument/2006/relationships/hyperlink" Target="mailto:moscow-reception-lighting@signify.com" TargetMode="External"/><Relationship Id="rId85" Type="http://schemas.openxmlformats.org/officeDocument/2006/relationships/table" Target="../tables/table1.xml"/><Relationship Id="rId44" Type="http://schemas.openxmlformats.org/officeDocument/2006/relationships/hyperlink" Target="mailto:Russia@adm.com" TargetMode="External"/><Relationship Id="rId43" Type="http://schemas.openxmlformats.org/officeDocument/2006/relationships/hyperlink" Target="mailto:logistic@veld21.com" TargetMode="External"/><Relationship Id="rId46" Type="http://schemas.openxmlformats.org/officeDocument/2006/relationships/hyperlink" Target="mailto:info@italika.ru" TargetMode="External"/><Relationship Id="rId45" Type="http://schemas.openxmlformats.org/officeDocument/2006/relationships/hyperlink" Target="mailto:tsimonenkova@azbukavkusa.ru" TargetMode="External"/><Relationship Id="rId80" Type="http://schemas.openxmlformats.org/officeDocument/2006/relationships/hyperlink" Target="mailto:info@sportmaster.ru" TargetMode="External"/><Relationship Id="rId82" Type="http://schemas.openxmlformats.org/officeDocument/2006/relationships/hyperlink" Target="mailto:info@eurotruck-perm.ru" TargetMode="External"/><Relationship Id="rId81" Type="http://schemas.openxmlformats.org/officeDocument/2006/relationships/hyperlink" Target="mailto:info@testo.ru" TargetMode="External"/><Relationship Id="rId1" Type="http://schemas.openxmlformats.org/officeDocument/2006/relationships/hyperlink" Target="mailto:KGDinfo@mail.ru" TargetMode="External"/><Relationship Id="rId2" Type="http://schemas.openxmlformats.org/officeDocument/2006/relationships/hyperlink" Target="mailto:info@plvk.ru" TargetMode="External"/><Relationship Id="rId3" Type="http://schemas.openxmlformats.org/officeDocument/2006/relationships/hyperlink" Target="mailto:info@tdl.ru" TargetMode="External"/><Relationship Id="rId4" Type="http://schemas.openxmlformats.org/officeDocument/2006/relationships/hyperlink" Target="mailto:agroice@mail.ru" TargetMode="External"/><Relationship Id="rId9" Type="http://schemas.openxmlformats.org/officeDocument/2006/relationships/hyperlink" Target="mailto:RUSSIA@GRNWL.RU" TargetMode="External"/><Relationship Id="rId48" Type="http://schemas.openxmlformats.org/officeDocument/2006/relationships/hyperlink" Target="mailto:main@bioline.ru" TargetMode="External"/><Relationship Id="rId47" Type="http://schemas.openxmlformats.org/officeDocument/2006/relationships/hyperlink" Target="mailto:secretary.kld@victoria-group.ru" TargetMode="External"/><Relationship Id="rId49" Type="http://schemas.openxmlformats.org/officeDocument/2006/relationships/hyperlink" Target="mailto:vintagem@vintage-m.ru" TargetMode="External"/><Relationship Id="rId5" Type="http://schemas.openxmlformats.org/officeDocument/2006/relationships/hyperlink" Target="mailto:a.sharapa@doctorhead.ru" TargetMode="External"/><Relationship Id="rId6" Type="http://schemas.openxmlformats.org/officeDocument/2006/relationships/hyperlink" Target="mailto:cert@daichi.ru" TargetMode="External"/><Relationship Id="rId7" Type="http://schemas.openxmlformats.org/officeDocument/2006/relationships/hyperlink" Target="mailto:info@gr-line.ru" TargetMode="External"/><Relationship Id="rId8" Type="http://schemas.openxmlformats.org/officeDocument/2006/relationships/hyperlink" Target="mailto:office@swnn.ru" TargetMode="External"/><Relationship Id="rId73" Type="http://schemas.openxmlformats.org/officeDocument/2006/relationships/hyperlink" Target="mailto:vel@hippkld.ru" TargetMode="External"/><Relationship Id="rId72" Type="http://schemas.openxmlformats.org/officeDocument/2006/relationships/hyperlink" Target="mailto:liliya.shevchenko@icpartnersrussia.ru" TargetMode="External"/><Relationship Id="rId31" Type="http://schemas.openxmlformats.org/officeDocument/2006/relationships/hyperlink" Target="mailto:info@makita.ru" TargetMode="External"/><Relationship Id="rId75" Type="http://schemas.openxmlformats.org/officeDocument/2006/relationships/hyperlink" Target="mailto:Anna.Pavelyeva@flexicore.ru" TargetMode="External"/><Relationship Id="rId30" Type="http://schemas.openxmlformats.org/officeDocument/2006/relationships/hyperlink" Target="mailto:info@koegel-trailer.ru" TargetMode="External"/><Relationship Id="rId74" Type="http://schemas.openxmlformats.org/officeDocument/2006/relationships/hyperlink" Target="mailto:savchenko@piemaggio.com" TargetMode="External"/><Relationship Id="rId33" Type="http://schemas.openxmlformats.org/officeDocument/2006/relationships/hyperlink" Target="mailto:info@italkosmetika.ru" TargetMode="External"/><Relationship Id="rId77" Type="http://schemas.openxmlformats.org/officeDocument/2006/relationships/hyperlink" Target="mailto:info@amelia.com.ru" TargetMode="External"/><Relationship Id="rId32" Type="http://schemas.openxmlformats.org/officeDocument/2006/relationships/hyperlink" Target="mailto:claims.russia@beiersdorf.com" TargetMode="External"/><Relationship Id="rId76" Type="http://schemas.openxmlformats.org/officeDocument/2006/relationships/hyperlink" Target="mailto:info@volag.ru" TargetMode="External"/><Relationship Id="rId35" Type="http://schemas.openxmlformats.org/officeDocument/2006/relationships/hyperlink" Target="mailto:info@felizata.ru" TargetMode="External"/><Relationship Id="rId79" Type="http://schemas.openxmlformats.org/officeDocument/2006/relationships/hyperlink" Target="mailto:info@forumprof.ru" TargetMode="External"/><Relationship Id="rId34" Type="http://schemas.openxmlformats.org/officeDocument/2006/relationships/hyperlink" Target="mailto:info@globalimport.moscow" TargetMode="External"/><Relationship Id="rId78" Type="http://schemas.openxmlformats.org/officeDocument/2006/relationships/hyperlink" Target="mailto:info@delonghigroup.com" TargetMode="External"/><Relationship Id="rId71" Type="http://schemas.openxmlformats.org/officeDocument/2006/relationships/hyperlink" Target="mailto:sales@beliv-el.ru" TargetMode="External"/><Relationship Id="rId70" Type="http://schemas.openxmlformats.org/officeDocument/2006/relationships/hyperlink" Target="mailto:info@ravenol.su" TargetMode="External"/><Relationship Id="rId37" Type="http://schemas.openxmlformats.org/officeDocument/2006/relationships/hyperlink" Target="mailto:info@symrise.com" TargetMode="External"/><Relationship Id="rId36" Type="http://schemas.openxmlformats.org/officeDocument/2006/relationships/hyperlink" Target="mailto:olga.selkova@mail.ru" TargetMode="External"/><Relationship Id="rId39" Type="http://schemas.openxmlformats.org/officeDocument/2006/relationships/hyperlink" Target="mailto:info@nanometric.ru" TargetMode="External"/><Relationship Id="rId38" Type="http://schemas.openxmlformats.org/officeDocument/2006/relationships/hyperlink" Target="mailto:info@agrotrade39.ru" TargetMode="External"/><Relationship Id="rId62" Type="http://schemas.openxmlformats.org/officeDocument/2006/relationships/hyperlink" Target="mailto:certification@llcsiena.ru" TargetMode="External"/><Relationship Id="rId61" Type="http://schemas.openxmlformats.org/officeDocument/2006/relationships/hyperlink" Target="mailto:marketing@msk.imlight.ru" TargetMode="External"/><Relationship Id="rId20" Type="http://schemas.openxmlformats.org/officeDocument/2006/relationships/hyperlink" Target="mailto:ru_regulatory@protein.ru" TargetMode="External"/><Relationship Id="rId64" Type="http://schemas.openxmlformats.org/officeDocument/2006/relationships/hyperlink" Target="mailto:RU-Logistik@newyorker.de" TargetMode="External"/><Relationship Id="rId63" Type="http://schemas.openxmlformats.org/officeDocument/2006/relationships/hyperlink" Target="mailto:sertificate@rusagricom.ru" TargetMode="External"/><Relationship Id="rId22" Type="http://schemas.openxmlformats.org/officeDocument/2006/relationships/hyperlink" Target="mailto:referent@sm-komandor.ru" TargetMode="External"/><Relationship Id="rId66" Type="http://schemas.openxmlformats.org/officeDocument/2006/relationships/hyperlink" Target="mailto:ved@planeta-service.com" TargetMode="External"/><Relationship Id="rId21" Type="http://schemas.openxmlformats.org/officeDocument/2006/relationships/hyperlink" Target="mailto:ukn@afg-national.ru" TargetMode="External"/><Relationship Id="rId65" Type="http://schemas.openxmlformats.org/officeDocument/2006/relationships/hyperlink" Target="mailto:inbox@alokom.ru" TargetMode="External"/><Relationship Id="rId24" Type="http://schemas.openxmlformats.org/officeDocument/2006/relationships/hyperlink" Target="mailto:info@edinplus.ru" TargetMode="External"/><Relationship Id="rId68" Type="http://schemas.openxmlformats.org/officeDocument/2006/relationships/hyperlink" Target="mailto:info@volnabeauty.ru" TargetMode="External"/><Relationship Id="rId23" Type="http://schemas.openxmlformats.org/officeDocument/2006/relationships/hyperlink" Target="mailto:info@orionworld.ru" TargetMode="External"/><Relationship Id="rId67" Type="http://schemas.openxmlformats.org/officeDocument/2006/relationships/hyperlink" Target="mailto:spam@pksolutions.ru" TargetMode="External"/><Relationship Id="rId60" Type="http://schemas.openxmlformats.org/officeDocument/2006/relationships/hyperlink" Target="mailto:info@ru.storck.com" TargetMode="External"/><Relationship Id="rId26" Type="http://schemas.openxmlformats.org/officeDocument/2006/relationships/hyperlink" Target="mailto:bristol@bristolcapital.ru" TargetMode="External"/><Relationship Id="rId25" Type="http://schemas.openxmlformats.org/officeDocument/2006/relationships/hyperlink" Target="mailto:info@milorada-trade.com" TargetMode="External"/><Relationship Id="rId69" Type="http://schemas.openxmlformats.org/officeDocument/2006/relationships/hyperlink" Target="mailto:info@baking-academy.ru" TargetMode="External"/><Relationship Id="rId28" Type="http://schemas.openxmlformats.org/officeDocument/2006/relationships/hyperlink" Target="mailto:info@luding.ru" TargetMode="External"/><Relationship Id="rId27" Type="http://schemas.openxmlformats.org/officeDocument/2006/relationships/hyperlink" Target="mailto:info@baucenter.ru" TargetMode="External"/><Relationship Id="rId29" Type="http://schemas.openxmlformats.org/officeDocument/2006/relationships/hyperlink" Target="mailto:moscow@barry-callebaut.com" TargetMode="External"/><Relationship Id="rId51" Type="http://schemas.openxmlformats.org/officeDocument/2006/relationships/hyperlink" Target="mailto:info@dessert-fantasy.ru" TargetMode="External"/><Relationship Id="rId50" Type="http://schemas.openxmlformats.org/officeDocument/2006/relationships/hyperlink" Target="mailto:t.fadeeva@wine-group.ru" TargetMode="External"/><Relationship Id="rId53" Type="http://schemas.openxmlformats.org/officeDocument/2006/relationships/hyperlink" Target="mailto:info@univolts.ru" TargetMode="External"/><Relationship Id="rId52" Type="http://schemas.openxmlformats.org/officeDocument/2006/relationships/hyperlink" Target="mailto:office@borets.ru" TargetMode="External"/><Relationship Id="rId11" Type="http://schemas.openxmlformats.org/officeDocument/2006/relationships/hyperlink" Target="mailto:info@famil.ru" TargetMode="External"/><Relationship Id="rId55" Type="http://schemas.openxmlformats.org/officeDocument/2006/relationships/hyperlink" Target="mailto:info@mediana-eco.ru" TargetMode="External"/><Relationship Id="rId10" Type="http://schemas.openxmlformats.org/officeDocument/2006/relationships/hyperlink" Target="mailto:info@karcher.ru" TargetMode="External"/><Relationship Id="rId54" Type="http://schemas.openxmlformats.org/officeDocument/2006/relationships/hyperlink" Target="mailto:ceinfo.im@pg.com" TargetMode="External"/><Relationship Id="rId13" Type="http://schemas.openxmlformats.org/officeDocument/2006/relationships/hyperlink" Target="mailto:oz@samberi.com" TargetMode="External"/><Relationship Id="rId57" Type="http://schemas.openxmlformats.org/officeDocument/2006/relationships/hyperlink" Target="mailto:ameria@ameria.ru" TargetMode="External"/><Relationship Id="rId12" Type="http://schemas.openxmlformats.org/officeDocument/2006/relationships/hyperlink" Target="mailto:quality@marketgroup-llc.com" TargetMode="External"/><Relationship Id="rId56" Type="http://schemas.openxmlformats.org/officeDocument/2006/relationships/hyperlink" Target="mailto:info@grass.su" TargetMode="External"/><Relationship Id="rId15" Type="http://schemas.openxmlformats.org/officeDocument/2006/relationships/hyperlink" Target="mailto:kachestvo@triton01.ru" TargetMode="External"/><Relationship Id="rId59" Type="http://schemas.openxmlformats.org/officeDocument/2006/relationships/hyperlink" Target="mailto:oksana.ryabchenko@market-da.ru" TargetMode="External"/><Relationship Id="rId14" Type="http://schemas.openxmlformats.org/officeDocument/2006/relationships/hyperlink" Target="mailto:info@calzedonia.ru" TargetMode="External"/><Relationship Id="rId58" Type="http://schemas.openxmlformats.org/officeDocument/2006/relationships/hyperlink" Target="mailto:info@canwillon.com" TargetMode="External"/><Relationship Id="rId17" Type="http://schemas.openxmlformats.org/officeDocument/2006/relationships/hyperlink" Target="mailto:dptr@dp-trade.ru" TargetMode="External"/><Relationship Id="rId16" Type="http://schemas.openxmlformats.org/officeDocument/2006/relationships/hyperlink" Target="mailto:office@ictraderussia.com" TargetMode="External"/><Relationship Id="rId19" Type="http://schemas.openxmlformats.org/officeDocument/2006/relationships/hyperlink" Target="mailto:info@avalonelectrotech.ru" TargetMode="External"/><Relationship Id="rId18" Type="http://schemas.openxmlformats.org/officeDocument/2006/relationships/hyperlink" Target="mailto:info@vseinstrumenti.ru"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0.88"/>
    <col customWidth="1" min="2" max="2" width="27.13"/>
    <col customWidth="1" min="3" max="3" width="37.63"/>
    <col customWidth="1" min="4" max="4" width="17.0"/>
    <col customWidth="1" min="5" max="5" width="22.5"/>
    <col customWidth="1" min="6" max="6" width="15.25"/>
    <col customWidth="1" min="7" max="7" width="723.5"/>
    <col customWidth="1" min="8" max="8" width="37.63"/>
  </cols>
  <sheetData>
    <row r="1">
      <c r="A1" s="1" t="s">
        <v>0</v>
      </c>
      <c r="B1" s="2" t="s">
        <v>1</v>
      </c>
      <c r="C1" s="2" t="s">
        <v>2</v>
      </c>
      <c r="D1" s="2" t="s">
        <v>3</v>
      </c>
      <c r="E1" s="2" t="s">
        <v>4</v>
      </c>
      <c r="F1" s="2" t="s">
        <v>5</v>
      </c>
      <c r="G1" s="2" t="s">
        <v>6</v>
      </c>
      <c r="H1" s="3" t="s">
        <v>7</v>
      </c>
    </row>
    <row r="2">
      <c r="A2" s="4" t="s">
        <v>8</v>
      </c>
      <c r="B2" s="4" t="s">
        <v>9</v>
      </c>
      <c r="C2" s="4" t="s">
        <v>10</v>
      </c>
      <c r="D2" s="5">
        <f>+74955179344</f>
        <v>74955179344</v>
      </c>
      <c r="E2" s="6" t="s">
        <v>11</v>
      </c>
      <c r="F2" s="7" t="s">
        <v>12</v>
      </c>
      <c r="G2" s="4" t="s">
        <v>13</v>
      </c>
      <c r="H2" s="4" t="s">
        <v>14</v>
      </c>
    </row>
    <row r="3">
      <c r="A3" s="4" t="s">
        <v>15</v>
      </c>
      <c r="B3" s="4" t="s">
        <v>16</v>
      </c>
      <c r="C3" s="8" t="s">
        <v>17</v>
      </c>
      <c r="D3" s="5">
        <f>+78124413723</f>
        <v>78124413723</v>
      </c>
      <c r="E3" s="6" t="s">
        <v>18</v>
      </c>
      <c r="F3" s="7" t="s">
        <v>19</v>
      </c>
      <c r="G3" s="4" t="s">
        <v>20</v>
      </c>
      <c r="H3" s="4" t="s">
        <v>21</v>
      </c>
    </row>
    <row r="4">
      <c r="A4" s="4" t="s">
        <v>22</v>
      </c>
      <c r="B4" s="4" t="s">
        <v>23</v>
      </c>
      <c r="C4" s="4" t="s">
        <v>24</v>
      </c>
      <c r="D4" s="5">
        <f>+79852584857</f>
        <v>79852584857</v>
      </c>
      <c r="E4" s="6" t="s">
        <v>25</v>
      </c>
      <c r="F4" s="7" t="s">
        <v>12</v>
      </c>
      <c r="G4" s="4" t="s">
        <v>26</v>
      </c>
      <c r="H4" s="4" t="s">
        <v>27</v>
      </c>
    </row>
    <row r="5">
      <c r="A5" s="4" t="s">
        <v>28</v>
      </c>
      <c r="B5" s="4" t="s">
        <v>29</v>
      </c>
      <c r="C5" s="4" t="s">
        <v>30</v>
      </c>
      <c r="D5" s="5">
        <f>+74952294787</f>
        <v>74952294787</v>
      </c>
      <c r="E5" s="6" t="s">
        <v>31</v>
      </c>
      <c r="F5" s="7" t="s">
        <v>32</v>
      </c>
      <c r="G5" s="4" t="s">
        <v>33</v>
      </c>
      <c r="H5" s="4" t="s">
        <v>34</v>
      </c>
    </row>
    <row r="6">
      <c r="A6" s="4" t="s">
        <v>35</v>
      </c>
      <c r="B6" s="4" t="s">
        <v>36</v>
      </c>
      <c r="C6" s="4" t="s">
        <v>37</v>
      </c>
      <c r="D6" s="5">
        <f>+74993223315</f>
        <v>74993223315</v>
      </c>
      <c r="E6" s="6" t="s">
        <v>38</v>
      </c>
      <c r="F6" s="7" t="s">
        <v>19</v>
      </c>
      <c r="G6" s="4" t="s">
        <v>39</v>
      </c>
      <c r="H6" s="4" t="s">
        <v>40</v>
      </c>
    </row>
    <row r="7">
      <c r="A7" s="4" t="s">
        <v>41</v>
      </c>
      <c r="B7" s="4" t="s">
        <v>42</v>
      </c>
      <c r="C7" s="4" t="s">
        <v>43</v>
      </c>
      <c r="D7" s="5">
        <f>+74957373733</f>
        <v>74957373733</v>
      </c>
      <c r="E7" s="6" t="s">
        <v>44</v>
      </c>
      <c r="F7" s="7" t="s">
        <v>45</v>
      </c>
      <c r="G7" s="4" t="s">
        <v>46</v>
      </c>
      <c r="H7" s="4" t="s">
        <v>47</v>
      </c>
    </row>
    <row r="8">
      <c r="A8" s="4" t="s">
        <v>48</v>
      </c>
      <c r="B8" s="4" t="s">
        <v>49</v>
      </c>
      <c r="C8" s="4" t="s">
        <v>50</v>
      </c>
      <c r="D8" s="5">
        <f>+74957889281</f>
        <v>74957889281</v>
      </c>
      <c r="E8" s="6" t="s">
        <v>51</v>
      </c>
      <c r="F8" s="7" t="s">
        <v>12</v>
      </c>
      <c r="G8" s="4" t="s">
        <v>52</v>
      </c>
      <c r="H8" s="4" t="s">
        <v>53</v>
      </c>
    </row>
    <row r="9">
      <c r="A9" s="4" t="s">
        <v>54</v>
      </c>
      <c r="B9" s="4" t="s">
        <v>55</v>
      </c>
      <c r="C9" s="4">
        <v>452.0</v>
      </c>
      <c r="D9" s="5">
        <f>+78312578080</f>
        <v>78312578080</v>
      </c>
      <c r="E9" s="6" t="s">
        <v>56</v>
      </c>
      <c r="F9" s="7" t="s">
        <v>32</v>
      </c>
      <c r="G9" s="4" t="s">
        <v>57</v>
      </c>
      <c r="H9" s="4" t="s">
        <v>58</v>
      </c>
    </row>
    <row r="10">
      <c r="A10" s="4" t="s">
        <v>59</v>
      </c>
      <c r="B10" s="4" t="s">
        <v>60</v>
      </c>
      <c r="C10" s="4" t="s">
        <v>61</v>
      </c>
      <c r="D10" s="5">
        <f>+74959612868</f>
        <v>74959612868</v>
      </c>
      <c r="E10" s="6" t="s">
        <v>62</v>
      </c>
      <c r="F10" s="7" t="s">
        <v>12</v>
      </c>
      <c r="G10" s="4" t="s">
        <v>63</v>
      </c>
      <c r="H10" s="4" t="s">
        <v>64</v>
      </c>
    </row>
    <row r="11">
      <c r="A11" s="4" t="s">
        <v>65</v>
      </c>
      <c r="B11" s="4" t="s">
        <v>66</v>
      </c>
      <c r="C11" s="4" t="s">
        <v>67</v>
      </c>
      <c r="D11" s="5">
        <f>+74956621919</f>
        <v>74956621919</v>
      </c>
      <c r="E11" s="6" t="s">
        <v>68</v>
      </c>
      <c r="F11" s="7" t="s">
        <v>19</v>
      </c>
      <c r="G11" s="4" t="s">
        <v>69</v>
      </c>
      <c r="H11" s="4" t="s">
        <v>70</v>
      </c>
    </row>
    <row r="12">
      <c r="A12" s="4" t="s">
        <v>71</v>
      </c>
      <c r="B12" s="4" t="s">
        <v>72</v>
      </c>
      <c r="C12" s="4" t="s">
        <v>73</v>
      </c>
      <c r="D12" s="5">
        <f>+74959677373</f>
        <v>74959677373</v>
      </c>
      <c r="E12" s="6" t="s">
        <v>74</v>
      </c>
      <c r="F12" s="7" t="s">
        <v>19</v>
      </c>
      <c r="G12" s="4" t="s">
        <v>75</v>
      </c>
      <c r="H12" s="4" t="s">
        <v>76</v>
      </c>
    </row>
    <row r="13">
      <c r="A13" s="4" t="s">
        <v>77</v>
      </c>
      <c r="B13" s="4" t="s">
        <v>78</v>
      </c>
      <c r="C13" s="4" t="s">
        <v>79</v>
      </c>
      <c r="D13" s="9"/>
      <c r="E13" s="6" t="s">
        <v>80</v>
      </c>
      <c r="F13" s="7" t="s">
        <v>19</v>
      </c>
      <c r="G13" s="4" t="s">
        <v>81</v>
      </c>
      <c r="H13" s="4" t="s">
        <v>82</v>
      </c>
    </row>
    <row r="14">
      <c r="A14" s="4" t="s">
        <v>83</v>
      </c>
      <c r="B14" s="4" t="s">
        <v>84</v>
      </c>
      <c r="C14" s="4" t="s">
        <v>85</v>
      </c>
      <c r="D14" s="5">
        <f>+74212543114</f>
        <v>74212543114</v>
      </c>
      <c r="E14" s="6" t="s">
        <v>86</v>
      </c>
      <c r="F14" s="7" t="s">
        <v>12</v>
      </c>
      <c r="G14" s="4" t="s">
        <v>87</v>
      </c>
      <c r="H14" s="4" t="s">
        <v>88</v>
      </c>
    </row>
    <row r="15">
      <c r="A15" s="4" t="s">
        <v>89</v>
      </c>
      <c r="B15" s="4" t="s">
        <v>90</v>
      </c>
      <c r="C15" s="4" t="s">
        <v>91</v>
      </c>
      <c r="D15" s="5">
        <f>+74959889848</f>
        <v>74959889848</v>
      </c>
      <c r="E15" s="6" t="s">
        <v>92</v>
      </c>
      <c r="F15" s="7" t="s">
        <v>12</v>
      </c>
      <c r="G15" s="4" t="s">
        <v>93</v>
      </c>
      <c r="H15" s="4" t="s">
        <v>94</v>
      </c>
    </row>
    <row r="16">
      <c r="A16" s="4" t="s">
        <v>95</v>
      </c>
      <c r="B16" s="4" t="s">
        <v>96</v>
      </c>
      <c r="C16" s="4" t="s">
        <v>97</v>
      </c>
      <c r="D16" s="5" t="str">
        <f>+73512460048#1668</f>
        <v>#ERROR!</v>
      </c>
      <c r="E16" s="6" t="s">
        <v>98</v>
      </c>
      <c r="F16" s="7" t="s">
        <v>12</v>
      </c>
      <c r="G16" s="10" t="s">
        <v>99</v>
      </c>
      <c r="H16" s="4" t="s">
        <v>100</v>
      </c>
    </row>
    <row r="17">
      <c r="A17" s="4" t="s">
        <v>101</v>
      </c>
      <c r="B17" s="4" t="s">
        <v>102</v>
      </c>
      <c r="C17" s="4" t="s">
        <v>103</v>
      </c>
      <c r="D17" s="5">
        <f>+74956482954</f>
        <v>74956482954</v>
      </c>
      <c r="E17" s="6" t="s">
        <v>104</v>
      </c>
      <c r="F17" s="7" t="s">
        <v>12</v>
      </c>
      <c r="G17" s="4" t="s">
        <v>105</v>
      </c>
      <c r="H17" s="4" t="s">
        <v>106</v>
      </c>
    </row>
    <row r="18">
      <c r="A18" s="4" t="s">
        <v>107</v>
      </c>
      <c r="B18" s="4" t="s">
        <v>108</v>
      </c>
      <c r="C18" s="4" t="s">
        <v>109</v>
      </c>
      <c r="D18" s="5">
        <f>+74959379460</f>
        <v>74959379460</v>
      </c>
      <c r="E18" s="6" t="s">
        <v>110</v>
      </c>
      <c r="F18" s="7" t="s">
        <v>12</v>
      </c>
      <c r="G18" s="4" t="s">
        <v>111</v>
      </c>
      <c r="H18" s="4" t="s">
        <v>112</v>
      </c>
    </row>
    <row r="19">
      <c r="A19" s="4" t="s">
        <v>113</v>
      </c>
      <c r="B19" s="4" t="s">
        <v>114</v>
      </c>
      <c r="C19" s="4" t="s">
        <v>115</v>
      </c>
      <c r="D19" s="5">
        <f>+78005503797</f>
        <v>78005503797</v>
      </c>
      <c r="E19" s="6" t="s">
        <v>116</v>
      </c>
      <c r="F19" s="7" t="s">
        <v>32</v>
      </c>
      <c r="G19" s="4" t="s">
        <v>117</v>
      </c>
      <c r="H19" s="4" t="s">
        <v>118</v>
      </c>
    </row>
    <row r="20">
      <c r="A20" s="4" t="s">
        <v>119</v>
      </c>
      <c r="B20" s="4" t="s">
        <v>120</v>
      </c>
      <c r="C20" s="4" t="s">
        <v>121</v>
      </c>
      <c r="D20" s="5">
        <f>+74959338548</f>
        <v>74959338548</v>
      </c>
      <c r="E20" s="6" t="s">
        <v>122</v>
      </c>
      <c r="F20" s="7" t="s">
        <v>19</v>
      </c>
      <c r="G20" s="4" t="s">
        <v>123</v>
      </c>
      <c r="H20" s="4" t="s">
        <v>124</v>
      </c>
    </row>
    <row r="21">
      <c r="A21" s="4" t="s">
        <v>125</v>
      </c>
      <c r="B21" s="4" t="s">
        <v>126</v>
      </c>
      <c r="C21" s="4" t="s">
        <v>127</v>
      </c>
      <c r="D21" s="5">
        <f>+74952768738</f>
        <v>74952768738</v>
      </c>
      <c r="E21" s="6" t="s">
        <v>128</v>
      </c>
      <c r="F21" s="7" t="s">
        <v>19</v>
      </c>
      <c r="G21" s="4" t="s">
        <v>129</v>
      </c>
      <c r="H21" s="4" t="s">
        <v>130</v>
      </c>
    </row>
    <row r="22">
      <c r="A22" s="4" t="s">
        <v>131</v>
      </c>
      <c r="B22" s="4" t="s">
        <v>132</v>
      </c>
      <c r="C22" s="4" t="s">
        <v>133</v>
      </c>
      <c r="D22" s="5">
        <f>+74953080058</f>
        <v>74953080058</v>
      </c>
      <c r="E22" s="6" t="s">
        <v>134</v>
      </c>
      <c r="F22" s="7" t="s">
        <v>12</v>
      </c>
      <c r="G22" s="4" t="s">
        <v>135</v>
      </c>
      <c r="H22" s="4" t="s">
        <v>136</v>
      </c>
    </row>
    <row r="23">
      <c r="A23" s="4" t="s">
        <v>137</v>
      </c>
      <c r="B23" s="4" t="s">
        <v>138</v>
      </c>
      <c r="C23" s="4" t="s">
        <v>139</v>
      </c>
      <c r="D23" s="5">
        <f>+73912528179</f>
        <v>73912528179</v>
      </c>
      <c r="E23" s="6" t="s">
        <v>140</v>
      </c>
      <c r="F23" s="7" t="s">
        <v>32</v>
      </c>
      <c r="G23" s="4" t="s">
        <v>141</v>
      </c>
      <c r="H23" s="4" t="s">
        <v>142</v>
      </c>
    </row>
    <row r="24">
      <c r="A24" s="4" t="s">
        <v>143</v>
      </c>
      <c r="B24" s="4" t="s">
        <v>144</v>
      </c>
      <c r="C24" s="4" t="s">
        <v>145</v>
      </c>
      <c r="D24" s="5">
        <f>+74957879909</f>
        <v>74957879909</v>
      </c>
      <c r="E24" s="6" t="s">
        <v>146</v>
      </c>
      <c r="F24" s="7" t="s">
        <v>147</v>
      </c>
      <c r="G24" s="4" t="s">
        <v>148</v>
      </c>
      <c r="H24" s="4" t="s">
        <v>149</v>
      </c>
    </row>
    <row r="25">
      <c r="A25" s="4" t="s">
        <v>150</v>
      </c>
      <c r="B25" s="4" t="s">
        <v>151</v>
      </c>
      <c r="C25" s="4" t="s">
        <v>152</v>
      </c>
      <c r="D25" s="5">
        <f>+74952310370</f>
        <v>74952310370</v>
      </c>
      <c r="E25" s="6" t="s">
        <v>153</v>
      </c>
      <c r="F25" s="7" t="s">
        <v>12</v>
      </c>
      <c r="G25" s="10" t="s">
        <v>154</v>
      </c>
      <c r="H25" s="4" t="s">
        <v>155</v>
      </c>
    </row>
    <row r="26">
      <c r="A26" s="4" t="s">
        <v>156</v>
      </c>
      <c r="B26" s="4" t="s">
        <v>157</v>
      </c>
      <c r="C26" s="4" t="s">
        <v>158</v>
      </c>
      <c r="D26" s="5">
        <f>+74959569801</f>
        <v>74959569801</v>
      </c>
      <c r="E26" s="6" t="s">
        <v>159</v>
      </c>
      <c r="F26" s="7" t="s">
        <v>12</v>
      </c>
      <c r="G26" s="4" t="s">
        <v>160</v>
      </c>
      <c r="H26" s="4" t="s">
        <v>161</v>
      </c>
    </row>
    <row r="27">
      <c r="A27" s="4" t="s">
        <v>162</v>
      </c>
      <c r="B27" s="4" t="s">
        <v>163</v>
      </c>
      <c r="C27" s="4" t="s">
        <v>164</v>
      </c>
      <c r="D27" s="5">
        <f>+74952300629</f>
        <v>74952300629</v>
      </c>
      <c r="E27" s="6" t="s">
        <v>165</v>
      </c>
      <c r="F27" s="7" t="s">
        <v>12</v>
      </c>
      <c r="G27" s="4" t="s">
        <v>166</v>
      </c>
      <c r="H27" s="4" t="s">
        <v>167</v>
      </c>
    </row>
    <row r="28">
      <c r="A28" s="4" t="s">
        <v>168</v>
      </c>
      <c r="B28" s="4" t="s">
        <v>169</v>
      </c>
      <c r="C28" s="4" t="s">
        <v>170</v>
      </c>
      <c r="D28" s="5">
        <f>+74012999111</f>
        <v>74012999111</v>
      </c>
      <c r="E28" s="6" t="s">
        <v>171</v>
      </c>
      <c r="F28" s="7" t="s">
        <v>32</v>
      </c>
      <c r="G28" s="4" t="s">
        <v>172</v>
      </c>
      <c r="H28" s="4" t="s">
        <v>173</v>
      </c>
    </row>
    <row r="29">
      <c r="A29" s="4" t="s">
        <v>174</v>
      </c>
      <c r="B29" s="4" t="s">
        <v>175</v>
      </c>
      <c r="C29" s="4" t="s">
        <v>176</v>
      </c>
      <c r="D29" s="5">
        <f>+74959944477</f>
        <v>74959944477</v>
      </c>
      <c r="E29" s="6" t="s">
        <v>177</v>
      </c>
      <c r="F29" s="7" t="s">
        <v>12</v>
      </c>
      <c r="G29" s="10" t="s">
        <v>178</v>
      </c>
      <c r="H29" s="4" t="s">
        <v>179</v>
      </c>
    </row>
    <row r="30">
      <c r="A30" s="4" t="s">
        <v>180</v>
      </c>
      <c r="B30" s="4" t="s">
        <v>181</v>
      </c>
      <c r="C30" s="4" t="s">
        <v>182</v>
      </c>
      <c r="D30" s="5">
        <f>+77499922193</f>
        <v>77499922193</v>
      </c>
      <c r="E30" s="6" t="s">
        <v>183</v>
      </c>
      <c r="F30" s="7" t="s">
        <v>45</v>
      </c>
      <c r="G30" s="4" t="s">
        <v>184</v>
      </c>
      <c r="H30" s="4" t="s">
        <v>185</v>
      </c>
    </row>
    <row r="31">
      <c r="A31" s="4" t="s">
        <v>186</v>
      </c>
      <c r="B31" s="4" t="s">
        <v>187</v>
      </c>
      <c r="C31" s="4" t="s">
        <v>188</v>
      </c>
      <c r="D31" s="5">
        <f>+74996850129</f>
        <v>74996850129</v>
      </c>
      <c r="E31" s="6" t="s">
        <v>189</v>
      </c>
      <c r="F31" s="7" t="s">
        <v>19</v>
      </c>
      <c r="G31" s="4" t="s">
        <v>190</v>
      </c>
      <c r="H31" s="4" t="s">
        <v>191</v>
      </c>
    </row>
    <row r="32">
      <c r="A32" s="4" t="s">
        <v>192</v>
      </c>
      <c r="B32" s="4" t="s">
        <v>193</v>
      </c>
      <c r="C32" s="4" t="s">
        <v>194</v>
      </c>
      <c r="D32" s="5">
        <f>+74951098866</f>
        <v>74951098866</v>
      </c>
      <c r="E32" s="6" t="s">
        <v>195</v>
      </c>
      <c r="F32" s="7" t="s">
        <v>45</v>
      </c>
      <c r="G32" s="4" t="s">
        <v>196</v>
      </c>
      <c r="H32" s="4" t="s">
        <v>197</v>
      </c>
    </row>
    <row r="33">
      <c r="A33" s="4" t="s">
        <v>198</v>
      </c>
      <c r="B33" s="4" t="s">
        <v>199</v>
      </c>
      <c r="C33" s="4" t="s">
        <v>200</v>
      </c>
      <c r="D33" s="5">
        <f>+74952584022</f>
        <v>74952584022</v>
      </c>
      <c r="E33" s="6" t="s">
        <v>201</v>
      </c>
      <c r="F33" s="7" t="s">
        <v>19</v>
      </c>
      <c r="G33" s="4" t="s">
        <v>202</v>
      </c>
      <c r="H33" s="4" t="s">
        <v>203</v>
      </c>
    </row>
    <row r="34">
      <c r="A34" s="4" t="s">
        <v>204</v>
      </c>
      <c r="B34" s="4" t="s">
        <v>205</v>
      </c>
      <c r="C34" s="4" t="s">
        <v>206</v>
      </c>
      <c r="D34" s="5">
        <f>+74952324101</f>
        <v>74952324101</v>
      </c>
      <c r="E34" s="6" t="s">
        <v>207</v>
      </c>
      <c r="F34" s="7" t="s">
        <v>12</v>
      </c>
      <c r="G34" s="4" t="s">
        <v>208</v>
      </c>
      <c r="H34" s="4" t="s">
        <v>209</v>
      </c>
    </row>
    <row r="35">
      <c r="A35" s="4" t="s">
        <v>210</v>
      </c>
      <c r="B35" s="4" t="s">
        <v>211</v>
      </c>
      <c r="C35" s="4" t="s">
        <v>115</v>
      </c>
      <c r="D35" s="5">
        <f>+78006004879</f>
        <v>78006004879</v>
      </c>
      <c r="E35" s="6" t="s">
        <v>212</v>
      </c>
      <c r="F35" s="7" t="s">
        <v>19</v>
      </c>
      <c r="G35" s="10" t="s">
        <v>213</v>
      </c>
      <c r="H35" s="4" t="s">
        <v>214</v>
      </c>
    </row>
    <row r="36">
      <c r="A36" s="4" t="s">
        <v>215</v>
      </c>
      <c r="B36" s="4" t="s">
        <v>216</v>
      </c>
      <c r="C36" s="4" t="s">
        <v>217</v>
      </c>
      <c r="D36" s="5">
        <f>+74956486903</f>
        <v>74956486903</v>
      </c>
      <c r="E36" s="6" t="s">
        <v>218</v>
      </c>
      <c r="F36" s="7" t="s">
        <v>19</v>
      </c>
      <c r="G36" s="4" t="s">
        <v>219</v>
      </c>
      <c r="H36" s="4" t="s">
        <v>220</v>
      </c>
    </row>
    <row r="37">
      <c r="A37" s="4" t="s">
        <v>221</v>
      </c>
      <c r="B37" s="4" t="s">
        <v>222</v>
      </c>
      <c r="C37" s="4" t="s">
        <v>223</v>
      </c>
      <c r="D37" s="5">
        <f>+74993222379</f>
        <v>74993222379</v>
      </c>
      <c r="E37" s="6" t="s">
        <v>224</v>
      </c>
      <c r="F37" s="7" t="s">
        <v>19</v>
      </c>
      <c r="G37" s="4" t="s">
        <v>225</v>
      </c>
      <c r="H37" s="4" t="s">
        <v>226</v>
      </c>
    </row>
    <row r="38">
      <c r="A38" s="4" t="s">
        <v>227</v>
      </c>
      <c r="B38" s="4" t="s">
        <v>228</v>
      </c>
      <c r="C38" s="4" t="s">
        <v>229</v>
      </c>
      <c r="D38" s="5">
        <f>+74952342853</f>
        <v>74952342853</v>
      </c>
      <c r="E38" s="6" t="s">
        <v>230</v>
      </c>
      <c r="F38" s="7" t="s">
        <v>19</v>
      </c>
      <c r="G38" s="4" t="s">
        <v>231</v>
      </c>
      <c r="H38" s="4" t="s">
        <v>232</v>
      </c>
    </row>
    <row r="39">
      <c r="A39" s="4" t="s">
        <v>233</v>
      </c>
      <c r="B39" s="4" t="s">
        <v>234</v>
      </c>
      <c r="C39" s="4" t="s">
        <v>235</v>
      </c>
      <c r="D39" s="5">
        <f>+74012603930</f>
        <v>74012603930</v>
      </c>
      <c r="E39" s="6" t="s">
        <v>236</v>
      </c>
      <c r="F39" s="7" t="s">
        <v>32</v>
      </c>
      <c r="G39" s="4" t="s">
        <v>237</v>
      </c>
      <c r="H39" s="4" t="s">
        <v>238</v>
      </c>
    </row>
    <row r="40">
      <c r="A40" s="4" t="s">
        <v>239</v>
      </c>
      <c r="B40" s="4" t="s">
        <v>240</v>
      </c>
      <c r="C40" s="4" t="s">
        <v>170</v>
      </c>
      <c r="D40" s="5">
        <f>+79153548787</f>
        <v>79153548787</v>
      </c>
      <c r="E40" s="6" t="s">
        <v>241</v>
      </c>
      <c r="F40" s="7" t="s">
        <v>12</v>
      </c>
      <c r="G40" s="4" t="s">
        <v>242</v>
      </c>
      <c r="H40" s="4" t="s">
        <v>243</v>
      </c>
    </row>
    <row r="41">
      <c r="A41" s="4" t="s">
        <v>244</v>
      </c>
      <c r="B41" s="4" t="s">
        <v>245</v>
      </c>
      <c r="C41" s="4" t="s">
        <v>246</v>
      </c>
      <c r="D41" s="5">
        <f>+74952238626</f>
        <v>74952238626</v>
      </c>
      <c r="E41" s="6" t="s">
        <v>247</v>
      </c>
      <c r="F41" s="7" t="s">
        <v>147</v>
      </c>
      <c r="G41" s="4" t="s">
        <v>248</v>
      </c>
      <c r="H41" s="4" t="s">
        <v>249</v>
      </c>
    </row>
    <row r="42">
      <c r="A42" s="4" t="s">
        <v>250</v>
      </c>
      <c r="B42" s="4" t="s">
        <v>251</v>
      </c>
      <c r="C42" s="4" t="s">
        <v>252</v>
      </c>
      <c r="D42" s="5">
        <f>+74959379300</f>
        <v>74959379300</v>
      </c>
      <c r="E42" s="6" t="s">
        <v>253</v>
      </c>
      <c r="F42" s="7" t="s">
        <v>19</v>
      </c>
      <c r="G42" s="4" t="s">
        <v>254</v>
      </c>
      <c r="H42" s="4" t="s">
        <v>255</v>
      </c>
    </row>
    <row r="43">
      <c r="A43" s="4" t="s">
        <v>256</v>
      </c>
      <c r="B43" s="4" t="s">
        <v>257</v>
      </c>
      <c r="C43" s="4" t="s">
        <v>258</v>
      </c>
      <c r="D43" s="5">
        <f>+74957987771</f>
        <v>74957987771</v>
      </c>
      <c r="E43" s="6" t="s">
        <v>259</v>
      </c>
      <c r="F43" s="7" t="s">
        <v>19</v>
      </c>
      <c r="G43" s="4" t="s">
        <v>260</v>
      </c>
      <c r="H43" s="4" t="s">
        <v>261</v>
      </c>
    </row>
    <row r="44">
      <c r="A44" s="4" t="s">
        <v>262</v>
      </c>
      <c r="B44" s="4" t="s">
        <v>263</v>
      </c>
      <c r="C44" s="4" t="s">
        <v>264</v>
      </c>
      <c r="D44" s="5">
        <f>+77495727392</f>
        <v>77495727392</v>
      </c>
      <c r="E44" s="6" t="s">
        <v>265</v>
      </c>
      <c r="F44" s="7" t="s">
        <v>12</v>
      </c>
      <c r="G44" s="4" t="s">
        <v>266</v>
      </c>
      <c r="H44" s="4" t="s">
        <v>267</v>
      </c>
    </row>
    <row r="45">
      <c r="A45" s="4" t="s">
        <v>268</v>
      </c>
      <c r="B45" s="4" t="s">
        <v>269</v>
      </c>
      <c r="C45" s="4" t="s">
        <v>24</v>
      </c>
      <c r="D45" s="5">
        <f>+74959255155</f>
        <v>74959255155</v>
      </c>
      <c r="E45" s="6" t="s">
        <v>270</v>
      </c>
      <c r="F45" s="7" t="s">
        <v>19</v>
      </c>
      <c r="G45" s="10" t="s">
        <v>271</v>
      </c>
      <c r="H45" s="4" t="s">
        <v>272</v>
      </c>
    </row>
    <row r="46">
      <c r="A46" s="4" t="s">
        <v>273</v>
      </c>
      <c r="B46" s="4" t="s">
        <v>274</v>
      </c>
      <c r="C46" s="4" t="s">
        <v>61</v>
      </c>
      <c r="D46" s="5">
        <f>+74955043487</f>
        <v>74955043487</v>
      </c>
      <c r="E46" s="6" t="s">
        <v>275</v>
      </c>
      <c r="F46" s="7" t="s">
        <v>45</v>
      </c>
      <c r="G46" s="4" t="s">
        <v>276</v>
      </c>
      <c r="H46" s="4" t="s">
        <v>277</v>
      </c>
    </row>
    <row r="47">
      <c r="A47" s="4" t="s">
        <v>278</v>
      </c>
      <c r="B47" s="4" t="s">
        <v>279</v>
      </c>
      <c r="C47" s="4" t="s">
        <v>280</v>
      </c>
      <c r="D47" s="5">
        <f>+74956859685</f>
        <v>74956859685</v>
      </c>
      <c r="E47" s="6" t="s">
        <v>281</v>
      </c>
      <c r="F47" s="7" t="s">
        <v>12</v>
      </c>
      <c r="G47" s="10" t="s">
        <v>282</v>
      </c>
      <c r="H47" s="4" t="s">
        <v>283</v>
      </c>
    </row>
    <row r="48">
      <c r="A48" s="4" t="s">
        <v>284</v>
      </c>
      <c r="B48" s="4" t="s">
        <v>285</v>
      </c>
      <c r="C48" s="4" t="s">
        <v>286</v>
      </c>
      <c r="D48" s="5">
        <f>+74012354257</f>
        <v>74012354257</v>
      </c>
      <c r="E48" s="6" t="s">
        <v>287</v>
      </c>
      <c r="F48" s="7" t="s">
        <v>12</v>
      </c>
      <c r="G48" s="4" t="s">
        <v>288</v>
      </c>
      <c r="H48" s="4" t="s">
        <v>289</v>
      </c>
    </row>
    <row r="49">
      <c r="A49" s="4" t="s">
        <v>290</v>
      </c>
      <c r="B49" s="4" t="s">
        <v>291</v>
      </c>
      <c r="C49" s="4" t="s">
        <v>292</v>
      </c>
      <c r="D49" s="5">
        <f>+78123204949</f>
        <v>78123204949</v>
      </c>
      <c r="E49" s="6" t="s">
        <v>293</v>
      </c>
      <c r="F49" s="7" t="s">
        <v>19</v>
      </c>
      <c r="G49" s="4" t="s">
        <v>294</v>
      </c>
      <c r="H49" s="4" t="s">
        <v>295</v>
      </c>
    </row>
    <row r="50">
      <c r="A50" s="4" t="s">
        <v>296</v>
      </c>
      <c r="B50" s="4" t="s">
        <v>297</v>
      </c>
      <c r="C50" s="4" t="s">
        <v>298</v>
      </c>
      <c r="D50" s="5">
        <f>+79269995673</f>
        <v>79269995673</v>
      </c>
      <c r="E50" s="6" t="s">
        <v>299</v>
      </c>
      <c r="F50" s="7" t="s">
        <v>12</v>
      </c>
      <c r="G50" s="4" t="s">
        <v>300</v>
      </c>
      <c r="H50" s="4" t="s">
        <v>301</v>
      </c>
    </row>
    <row r="51">
      <c r="A51" s="4" t="s">
        <v>302</v>
      </c>
      <c r="B51" s="4" t="s">
        <v>303</v>
      </c>
      <c r="C51" s="4" t="s">
        <v>304</v>
      </c>
      <c r="D51" s="5">
        <f>+74957666925</f>
        <v>74957666925</v>
      </c>
      <c r="E51" s="6" t="s">
        <v>305</v>
      </c>
      <c r="F51" s="7" t="s">
        <v>12</v>
      </c>
      <c r="G51" s="4" t="s">
        <v>306</v>
      </c>
      <c r="H51" s="4" t="s">
        <v>307</v>
      </c>
    </row>
    <row r="52">
      <c r="A52" s="4" t="s">
        <v>308</v>
      </c>
      <c r="B52" s="4" t="s">
        <v>309</v>
      </c>
      <c r="C52" s="4" t="s">
        <v>310</v>
      </c>
      <c r="D52" s="5">
        <f>+78123371588</f>
        <v>78123371588</v>
      </c>
      <c r="E52" s="6" t="s">
        <v>311</v>
      </c>
      <c r="F52" s="7" t="s">
        <v>45</v>
      </c>
      <c r="G52" s="4" t="s">
        <v>312</v>
      </c>
      <c r="H52" s="4" t="s">
        <v>313</v>
      </c>
    </row>
    <row r="53">
      <c r="A53" s="4" t="s">
        <v>314</v>
      </c>
      <c r="B53" s="4" t="s">
        <v>315</v>
      </c>
      <c r="C53" s="4" t="s">
        <v>316</v>
      </c>
      <c r="D53" s="5">
        <f>+74956602190</f>
        <v>74956602190</v>
      </c>
      <c r="E53" s="6" t="s">
        <v>317</v>
      </c>
      <c r="F53" s="7" t="s">
        <v>19</v>
      </c>
      <c r="G53" s="4" t="s">
        <v>318</v>
      </c>
      <c r="H53" s="4" t="s">
        <v>319</v>
      </c>
    </row>
    <row r="54">
      <c r="A54" s="4" t="s">
        <v>320</v>
      </c>
      <c r="B54" s="4" t="s">
        <v>321</v>
      </c>
      <c r="C54" s="4" t="s">
        <v>322</v>
      </c>
      <c r="D54" s="5">
        <f>+78126220670</f>
        <v>78126220670</v>
      </c>
      <c r="E54" s="6" t="s">
        <v>323</v>
      </c>
      <c r="F54" s="7" t="s">
        <v>19</v>
      </c>
      <c r="G54" s="4" t="s">
        <v>324</v>
      </c>
      <c r="H54" s="4" t="s">
        <v>325</v>
      </c>
    </row>
    <row r="55">
      <c r="A55" s="4" t="s">
        <v>326</v>
      </c>
      <c r="B55" s="4" t="s">
        <v>327</v>
      </c>
      <c r="C55" s="4" t="s">
        <v>328</v>
      </c>
      <c r="D55" s="5">
        <f>+74952585888</f>
        <v>74952585888</v>
      </c>
      <c r="E55" s="6" t="s">
        <v>329</v>
      </c>
      <c r="F55" s="7" t="s">
        <v>32</v>
      </c>
      <c r="G55" s="4" t="s">
        <v>330</v>
      </c>
      <c r="H55" s="4" t="s">
        <v>331</v>
      </c>
    </row>
    <row r="56">
      <c r="A56" s="4" t="s">
        <v>332</v>
      </c>
      <c r="B56" s="4" t="s">
        <v>333</v>
      </c>
      <c r="C56" s="4" t="s">
        <v>334</v>
      </c>
      <c r="D56" s="5">
        <f>+74955680927</f>
        <v>74955680927</v>
      </c>
      <c r="E56" s="6" t="s">
        <v>335</v>
      </c>
      <c r="F56" s="7" t="s">
        <v>19</v>
      </c>
      <c r="G56" s="4" t="s">
        <v>336</v>
      </c>
      <c r="H56" s="4" t="s">
        <v>337</v>
      </c>
    </row>
    <row r="57">
      <c r="A57" s="4" t="s">
        <v>338</v>
      </c>
      <c r="B57" s="4" t="s">
        <v>339</v>
      </c>
      <c r="C57" s="4" t="s">
        <v>340</v>
      </c>
      <c r="D57" s="5">
        <f>+78443584848</f>
        <v>78443584848</v>
      </c>
      <c r="E57" s="6" t="s">
        <v>341</v>
      </c>
      <c r="F57" s="7" t="s">
        <v>19</v>
      </c>
      <c r="G57" s="4" t="s">
        <v>342</v>
      </c>
      <c r="H57" s="4" t="s">
        <v>343</v>
      </c>
    </row>
    <row r="58">
      <c r="A58" s="4" t="s">
        <v>344</v>
      </c>
      <c r="B58" s="4" t="s">
        <v>345</v>
      </c>
      <c r="C58" s="4" t="s">
        <v>346</v>
      </c>
      <c r="D58" s="5">
        <f>+74996851111</f>
        <v>74996851111</v>
      </c>
      <c r="E58" s="6" t="s">
        <v>347</v>
      </c>
      <c r="F58" s="7" t="s">
        <v>12</v>
      </c>
      <c r="G58" s="4" t="s">
        <v>348</v>
      </c>
      <c r="H58" s="4" t="s">
        <v>349</v>
      </c>
    </row>
    <row r="59">
      <c r="A59" s="4" t="s">
        <v>350</v>
      </c>
      <c r="B59" s="4" t="s">
        <v>351</v>
      </c>
      <c r="C59" s="4" t="s">
        <v>115</v>
      </c>
      <c r="D59" s="5">
        <f>+74950211145</f>
        <v>74950211145</v>
      </c>
      <c r="E59" s="6" t="s">
        <v>352</v>
      </c>
      <c r="F59" s="7" t="s">
        <v>147</v>
      </c>
      <c r="G59" s="4" t="s">
        <v>353</v>
      </c>
      <c r="H59" s="4" t="s">
        <v>354</v>
      </c>
    </row>
    <row r="60">
      <c r="A60" s="4" t="s">
        <v>355</v>
      </c>
      <c r="B60" s="4" t="s">
        <v>356</v>
      </c>
      <c r="C60" s="4" t="s">
        <v>357</v>
      </c>
      <c r="D60" s="5">
        <f>+74956644042</f>
        <v>74956644042</v>
      </c>
      <c r="E60" s="6" t="s">
        <v>358</v>
      </c>
      <c r="F60" s="7" t="s">
        <v>12</v>
      </c>
      <c r="G60" s="4" t="s">
        <v>359</v>
      </c>
      <c r="H60" s="4" t="s">
        <v>360</v>
      </c>
    </row>
    <row r="61">
      <c r="A61" s="4" t="s">
        <v>361</v>
      </c>
      <c r="B61" s="4" t="s">
        <v>362</v>
      </c>
      <c r="C61" s="4" t="s">
        <v>363</v>
      </c>
      <c r="D61" s="5">
        <f>+74952321620</f>
        <v>74952321620</v>
      </c>
      <c r="E61" s="6" t="s">
        <v>364</v>
      </c>
      <c r="F61" s="7" t="s">
        <v>19</v>
      </c>
      <c r="G61" s="4" t="s">
        <v>365</v>
      </c>
      <c r="H61" s="4" t="s">
        <v>366</v>
      </c>
    </row>
    <row r="62">
      <c r="A62" s="4" t="s">
        <v>367</v>
      </c>
      <c r="B62" s="4" t="s">
        <v>368</v>
      </c>
      <c r="C62" s="4" t="s">
        <v>369</v>
      </c>
      <c r="D62" s="5">
        <f>+74957483032</f>
        <v>74957483032</v>
      </c>
      <c r="E62" s="6" t="s">
        <v>370</v>
      </c>
      <c r="F62" s="7" t="s">
        <v>12</v>
      </c>
      <c r="G62" s="4" t="s">
        <v>371</v>
      </c>
      <c r="H62" s="4" t="s">
        <v>372</v>
      </c>
    </row>
    <row r="63">
      <c r="A63" s="4" t="s">
        <v>373</v>
      </c>
      <c r="B63" s="4" t="s">
        <v>374</v>
      </c>
      <c r="C63" s="4" t="s">
        <v>375</v>
      </c>
      <c r="D63" s="5">
        <f>+79030090436</f>
        <v>79030090436</v>
      </c>
      <c r="E63" s="6" t="s">
        <v>376</v>
      </c>
      <c r="F63" s="7" t="s">
        <v>12</v>
      </c>
      <c r="G63" s="4" t="s">
        <v>377</v>
      </c>
      <c r="H63" s="4" t="s">
        <v>378</v>
      </c>
    </row>
    <row r="64">
      <c r="A64" s="4" t="s">
        <v>379</v>
      </c>
      <c r="B64" s="4" t="s">
        <v>380</v>
      </c>
      <c r="C64" s="4" t="s">
        <v>381</v>
      </c>
      <c r="D64" s="5">
        <f>+74957256188</f>
        <v>74957256188</v>
      </c>
      <c r="E64" s="6" t="s">
        <v>382</v>
      </c>
      <c r="F64" s="7" t="s">
        <v>45</v>
      </c>
      <c r="G64" s="4" t="s">
        <v>383</v>
      </c>
      <c r="H64" s="4" t="s">
        <v>384</v>
      </c>
    </row>
    <row r="65">
      <c r="A65" s="4" t="s">
        <v>385</v>
      </c>
      <c r="B65" s="4" t="s">
        <v>386</v>
      </c>
      <c r="C65" s="4" t="s">
        <v>387</v>
      </c>
      <c r="D65" s="5">
        <f>+74957834423</f>
        <v>74957834423</v>
      </c>
      <c r="E65" s="6" t="s">
        <v>388</v>
      </c>
      <c r="F65" s="7" t="s">
        <v>32</v>
      </c>
      <c r="G65" s="4" t="s">
        <v>389</v>
      </c>
      <c r="H65" s="4" t="s">
        <v>390</v>
      </c>
    </row>
    <row r="66">
      <c r="A66" s="4" t="s">
        <v>391</v>
      </c>
      <c r="B66" s="4" t="s">
        <v>392</v>
      </c>
      <c r="C66" s="4" t="s">
        <v>393</v>
      </c>
      <c r="D66" s="5">
        <f>+74951362352</f>
        <v>74951362352</v>
      </c>
      <c r="E66" s="6" t="s">
        <v>394</v>
      </c>
      <c r="F66" s="7" t="s">
        <v>19</v>
      </c>
      <c r="G66" s="4" t="s">
        <v>395</v>
      </c>
      <c r="H66" s="4" t="s">
        <v>396</v>
      </c>
    </row>
    <row r="67">
      <c r="A67" s="4" t="s">
        <v>397</v>
      </c>
      <c r="B67" s="4" t="s">
        <v>398</v>
      </c>
      <c r="C67" s="4" t="s">
        <v>399</v>
      </c>
      <c r="D67" s="5">
        <f>+74232488922</f>
        <v>74232488922</v>
      </c>
      <c r="E67" s="6" t="s">
        <v>400</v>
      </c>
      <c r="F67" s="7" t="s">
        <v>45</v>
      </c>
      <c r="G67" s="4" t="s">
        <v>401</v>
      </c>
      <c r="H67" s="4" t="s">
        <v>402</v>
      </c>
    </row>
    <row r="68">
      <c r="A68" s="4" t="s">
        <v>403</v>
      </c>
      <c r="B68" s="4" t="s">
        <v>404</v>
      </c>
      <c r="C68" s="4" t="s">
        <v>258</v>
      </c>
      <c r="D68" s="5">
        <f>+74993411995</f>
        <v>74993411995</v>
      </c>
      <c r="E68" s="6" t="s">
        <v>405</v>
      </c>
      <c r="F68" s="7" t="s">
        <v>12</v>
      </c>
      <c r="G68" s="4" t="s">
        <v>406</v>
      </c>
      <c r="H68" s="4" t="s">
        <v>407</v>
      </c>
    </row>
    <row r="69">
      <c r="A69" s="4" t="s">
        <v>408</v>
      </c>
      <c r="B69" s="4" t="s">
        <v>409</v>
      </c>
      <c r="C69" s="4" t="s">
        <v>410</v>
      </c>
      <c r="D69" s="5">
        <f>+79956553689</f>
        <v>79956553689</v>
      </c>
      <c r="E69" s="6" t="s">
        <v>411</v>
      </c>
      <c r="F69" s="7" t="s">
        <v>19</v>
      </c>
      <c r="G69" s="4" t="s">
        <v>412</v>
      </c>
      <c r="H69" s="4" t="s">
        <v>413</v>
      </c>
    </row>
    <row r="70">
      <c r="A70" s="4" t="s">
        <v>414</v>
      </c>
      <c r="B70" s="4" t="s">
        <v>415</v>
      </c>
      <c r="C70" s="4" t="s">
        <v>416</v>
      </c>
      <c r="D70" s="5">
        <f>+74959676501</f>
        <v>74959676501</v>
      </c>
      <c r="E70" s="6" t="s">
        <v>417</v>
      </c>
      <c r="F70" s="7" t="s">
        <v>12</v>
      </c>
      <c r="G70" s="4" t="s">
        <v>418</v>
      </c>
      <c r="H70" s="4" t="s">
        <v>419</v>
      </c>
    </row>
    <row r="71">
      <c r="A71" s="4" t="s">
        <v>420</v>
      </c>
      <c r="B71" s="4" t="s">
        <v>421</v>
      </c>
      <c r="C71" s="4" t="s">
        <v>223</v>
      </c>
      <c r="D71" s="5">
        <f>+78632098074</f>
        <v>78632098074</v>
      </c>
      <c r="E71" s="6" t="s">
        <v>422</v>
      </c>
      <c r="F71" s="7" t="s">
        <v>19</v>
      </c>
      <c r="G71" s="4" t="s">
        <v>423</v>
      </c>
      <c r="H71" s="4" t="s">
        <v>424</v>
      </c>
    </row>
    <row r="72">
      <c r="A72" s="4" t="s">
        <v>425</v>
      </c>
      <c r="B72" s="4" t="s">
        <v>392</v>
      </c>
      <c r="C72" s="4" t="s">
        <v>426</v>
      </c>
      <c r="D72" s="5">
        <f>+74953746534</f>
        <v>74953746534</v>
      </c>
      <c r="E72" s="6" t="s">
        <v>427</v>
      </c>
      <c r="F72" s="7" t="s">
        <v>19</v>
      </c>
      <c r="G72" s="4" t="s">
        <v>428</v>
      </c>
      <c r="H72" s="4" t="s">
        <v>429</v>
      </c>
    </row>
    <row r="73">
      <c r="A73" s="4" t="s">
        <v>430</v>
      </c>
      <c r="B73" s="4" t="s">
        <v>431</v>
      </c>
      <c r="C73" s="4" t="s">
        <v>432</v>
      </c>
      <c r="D73" s="5">
        <f>+74956639293</f>
        <v>74956639293</v>
      </c>
      <c r="E73" s="6" t="s">
        <v>433</v>
      </c>
      <c r="F73" s="7" t="s">
        <v>12</v>
      </c>
      <c r="G73" s="4" t="s">
        <v>434</v>
      </c>
      <c r="H73" s="4" t="s">
        <v>435</v>
      </c>
    </row>
    <row r="74">
      <c r="A74" s="4" t="s">
        <v>436</v>
      </c>
      <c r="B74" s="4" t="s">
        <v>437</v>
      </c>
      <c r="C74" s="4" t="s">
        <v>438</v>
      </c>
      <c r="D74" s="5">
        <f>+74015642043</f>
        <v>74015642043</v>
      </c>
      <c r="E74" s="6" t="s">
        <v>439</v>
      </c>
      <c r="F74" s="7" t="s">
        <v>45</v>
      </c>
      <c r="G74" s="4" t="s">
        <v>440</v>
      </c>
      <c r="H74" s="4" t="s">
        <v>441</v>
      </c>
    </row>
    <row r="75">
      <c r="A75" s="4" t="s">
        <v>442</v>
      </c>
      <c r="B75" s="4" t="s">
        <v>443</v>
      </c>
      <c r="C75" s="4" t="s">
        <v>444</v>
      </c>
      <c r="D75" s="5">
        <f>+78126605645</f>
        <v>78126605645</v>
      </c>
      <c r="E75" s="6" t="s">
        <v>445</v>
      </c>
      <c r="F75" s="7" t="s">
        <v>12</v>
      </c>
      <c r="G75" s="10" t="s">
        <v>446</v>
      </c>
      <c r="H75" s="4" t="s">
        <v>447</v>
      </c>
    </row>
    <row r="76">
      <c r="A76" s="4" t="s">
        <v>448</v>
      </c>
      <c r="B76" s="4" t="s">
        <v>449</v>
      </c>
      <c r="C76" s="4" t="s">
        <v>450</v>
      </c>
      <c r="D76" s="5" t="str">
        <f>+78463742882#211</f>
        <v>#ERROR!</v>
      </c>
      <c r="E76" s="6" t="s">
        <v>451</v>
      </c>
      <c r="F76" s="7" t="s">
        <v>19</v>
      </c>
      <c r="G76" s="4" t="s">
        <v>452</v>
      </c>
      <c r="H76" s="4" t="s">
        <v>453</v>
      </c>
    </row>
    <row r="77">
      <c r="A77" s="4" t="s">
        <v>454</v>
      </c>
      <c r="B77" s="4" t="s">
        <v>455</v>
      </c>
      <c r="C77" s="4" t="s">
        <v>456</v>
      </c>
      <c r="D77" s="5">
        <f>+74956519737</f>
        <v>74956519737</v>
      </c>
      <c r="E77" s="6" t="s">
        <v>457</v>
      </c>
      <c r="F77" s="7" t="s">
        <v>12</v>
      </c>
      <c r="G77" s="4" t="s">
        <v>458</v>
      </c>
      <c r="H77" s="4" t="s">
        <v>459</v>
      </c>
    </row>
    <row r="78">
      <c r="A78" s="4" t="s">
        <v>460</v>
      </c>
      <c r="B78" s="4" t="s">
        <v>461</v>
      </c>
      <c r="C78" s="4" t="s">
        <v>258</v>
      </c>
      <c r="D78" s="5">
        <f>+74951059480</f>
        <v>74951059480</v>
      </c>
      <c r="E78" s="6" t="s">
        <v>462</v>
      </c>
      <c r="F78" s="7" t="s">
        <v>12</v>
      </c>
      <c r="G78" s="4" t="s">
        <v>463</v>
      </c>
      <c r="H78" s="4" t="s">
        <v>464</v>
      </c>
    </row>
    <row r="79">
      <c r="A79" s="4" t="s">
        <v>465</v>
      </c>
      <c r="B79" s="4" t="s">
        <v>466</v>
      </c>
      <c r="C79" s="4" t="s">
        <v>399</v>
      </c>
      <c r="D79" s="5">
        <f>+74957812676</f>
        <v>74957812676</v>
      </c>
      <c r="E79" s="6" t="s">
        <v>467</v>
      </c>
      <c r="F79" s="7" t="s">
        <v>12</v>
      </c>
      <c r="G79" s="4" t="s">
        <v>468</v>
      </c>
      <c r="H79" s="4" t="s">
        <v>469</v>
      </c>
    </row>
    <row r="80">
      <c r="A80" s="4" t="s">
        <v>470</v>
      </c>
      <c r="B80" s="4" t="s">
        <v>471</v>
      </c>
      <c r="C80" s="4" t="s">
        <v>472</v>
      </c>
      <c r="D80" s="5">
        <f>+74951236532</f>
        <v>74951236532</v>
      </c>
      <c r="E80" s="6" t="s">
        <v>473</v>
      </c>
      <c r="F80" s="7" t="s">
        <v>12</v>
      </c>
      <c r="G80" s="4" t="s">
        <v>474</v>
      </c>
      <c r="H80" s="4" t="s">
        <v>475</v>
      </c>
    </row>
    <row r="81">
      <c r="A81" s="4" t="s">
        <v>476</v>
      </c>
      <c r="B81" s="4" t="s">
        <v>477</v>
      </c>
      <c r="C81" s="4" t="s">
        <v>478</v>
      </c>
      <c r="D81" s="5">
        <f>+74957558194</f>
        <v>74957558194</v>
      </c>
      <c r="E81" s="6" t="s">
        <v>479</v>
      </c>
      <c r="F81" s="7" t="s">
        <v>45</v>
      </c>
      <c r="G81" s="4" t="s">
        <v>480</v>
      </c>
      <c r="H81" s="4" t="s">
        <v>481</v>
      </c>
    </row>
    <row r="82">
      <c r="A82" s="4" t="s">
        <v>482</v>
      </c>
      <c r="B82" s="4" t="s">
        <v>483</v>
      </c>
      <c r="C82" s="4" t="s">
        <v>170</v>
      </c>
      <c r="D82" s="5">
        <f>+74955323500</f>
        <v>74955323500</v>
      </c>
      <c r="E82" s="6" t="s">
        <v>484</v>
      </c>
      <c r="F82" s="7" t="s">
        <v>19</v>
      </c>
      <c r="G82" s="4" t="s">
        <v>485</v>
      </c>
      <c r="H82" s="4" t="s">
        <v>486</v>
      </c>
    </row>
    <row r="83">
      <c r="A83" s="4" t="s">
        <v>487</v>
      </c>
      <c r="B83" s="4" t="s">
        <v>488</v>
      </c>
      <c r="C83" s="4" t="s">
        <v>258</v>
      </c>
      <c r="D83" s="5">
        <f>+73422111333</f>
        <v>73422111333</v>
      </c>
      <c r="E83" s="6" t="s">
        <v>489</v>
      </c>
      <c r="F83" s="7" t="s">
        <v>490</v>
      </c>
      <c r="G83" s="4" t="s">
        <v>491</v>
      </c>
      <c r="H83" s="4" t="s">
        <v>492</v>
      </c>
    </row>
  </sheetData>
  <dataValidations>
    <dataValidation type="list" allowBlank="1" showDropDown="1" showErrorMessage="1" sqref="F2:F83">
      <formula1>"Италия,Германия,Польша,Бельгия,Нидерланды,Чехия"</formula1>
    </dataValidation>
    <dataValidation type="custom" allowBlank="1" showDropDown="1" sqref="D2:D83">
      <formula1>AND(ISNUMBER(D2),(NOT(OR(NOT(ISERROR(DATEVALUE(D2))), AND(ISNUMBER(D2), LEFT(CELL("format", D2))="D")))))</formula1>
    </dataValidation>
  </dataValidations>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 r:id="rId23" ref="E24"/>
    <hyperlink r:id="rId24" ref="E25"/>
    <hyperlink r:id="rId25" ref="E26"/>
    <hyperlink r:id="rId26" ref="E27"/>
    <hyperlink r:id="rId27" ref="E28"/>
    <hyperlink r:id="rId28" ref="E29"/>
    <hyperlink r:id="rId29" ref="E30"/>
    <hyperlink r:id="rId30" ref="E31"/>
    <hyperlink r:id="rId31" ref="E32"/>
    <hyperlink r:id="rId32" ref="E33"/>
    <hyperlink r:id="rId33" ref="E34"/>
    <hyperlink r:id="rId34" ref="E35"/>
    <hyperlink r:id="rId35" ref="E36"/>
    <hyperlink r:id="rId36" ref="E37"/>
    <hyperlink r:id="rId37" ref="E38"/>
    <hyperlink r:id="rId38" ref="E39"/>
    <hyperlink r:id="rId39" ref="E40"/>
    <hyperlink r:id="rId40" ref="E41"/>
    <hyperlink r:id="rId41" ref="E42"/>
    <hyperlink r:id="rId42" ref="E43"/>
    <hyperlink r:id="rId43" ref="E44"/>
    <hyperlink r:id="rId44" ref="E45"/>
    <hyperlink r:id="rId45" ref="E46"/>
    <hyperlink r:id="rId46" ref="E47"/>
    <hyperlink r:id="rId47" ref="E48"/>
    <hyperlink r:id="rId48" ref="E49"/>
    <hyperlink r:id="rId49" ref="E50"/>
    <hyperlink r:id="rId50" ref="E51"/>
    <hyperlink r:id="rId51" ref="E52"/>
    <hyperlink r:id="rId52" ref="E53"/>
    <hyperlink r:id="rId53" ref="E54"/>
    <hyperlink r:id="rId54" ref="E55"/>
    <hyperlink r:id="rId55" ref="E56"/>
    <hyperlink r:id="rId56" ref="E57"/>
    <hyperlink r:id="rId57" ref="E58"/>
    <hyperlink r:id="rId58" ref="E59"/>
    <hyperlink r:id="rId59" ref="E60"/>
    <hyperlink r:id="rId60" ref="E61"/>
    <hyperlink r:id="rId61" ref="E62"/>
    <hyperlink r:id="rId62" ref="E63"/>
    <hyperlink r:id="rId63" ref="E64"/>
    <hyperlink r:id="rId64" ref="E65"/>
    <hyperlink r:id="rId65" ref="E66"/>
    <hyperlink r:id="rId66" ref="E67"/>
    <hyperlink r:id="rId67" ref="E68"/>
    <hyperlink r:id="rId68" ref="E69"/>
    <hyperlink r:id="rId69" ref="E70"/>
    <hyperlink r:id="rId70" ref="E71"/>
    <hyperlink r:id="rId71" ref="E72"/>
    <hyperlink r:id="rId72" ref="E73"/>
    <hyperlink r:id="rId73" ref="E74"/>
    <hyperlink r:id="rId74" ref="E75"/>
    <hyperlink r:id="rId75" ref="E76"/>
    <hyperlink r:id="rId76" ref="E77"/>
    <hyperlink r:id="rId77" ref="E78"/>
    <hyperlink r:id="rId78" ref="E79"/>
    <hyperlink r:id="rId79" ref="E80"/>
    <hyperlink r:id="rId80" ref="E81"/>
    <hyperlink r:id="rId81" ref="E82"/>
    <hyperlink r:id="rId82" ref="E83"/>
  </hyperlinks>
  <drawing r:id="rId83"/>
  <tableParts count="1">
    <tablePart r:id="rId85"/>
  </tableParts>
</worksheet>
</file>